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3"/>
  </bookViews>
  <sheets>
    <sheet name="Probabilities" sheetId="1" r:id="rId1"/>
    <sheet name="Without survey" sheetId="2" r:id="rId2"/>
    <sheet name="Survey" sheetId="3" r:id="rId3"/>
    <sheet name="All together" sheetId="4" r:id="rId4"/>
  </sheets>
  <definedNames>
    <definedName name="MinimizeCosts" localSheetId="3">FALSE</definedName>
    <definedName name="MinimizeCosts" localSheetId="2">FALSE</definedName>
    <definedName name="MinimizeCosts" localSheetId="1">FALSE</definedName>
    <definedName name="MinimizeCosts">FALSE</definedName>
    <definedName name="TreeData" localSheetId="3">'All together'!$GH$1002:$GV$1024</definedName>
    <definedName name="TreeData" localSheetId="2">'Survey'!$GH$1002:$GV$1017</definedName>
    <definedName name="TreeData" localSheetId="1">'Without survey'!$GH$1002:$GV$1008</definedName>
    <definedName name="TreeData">#REF!</definedName>
    <definedName name="TreeDiagBase" localSheetId="3">'All together'!$A$2</definedName>
    <definedName name="TreeDiagBase" localSheetId="2">'Survey'!$A$2</definedName>
    <definedName name="TreeDiagBase" localSheetId="1">'Without survey'!$A$2</definedName>
    <definedName name="TreeDiagBase">#REF!</definedName>
    <definedName name="TreeDiagram" localSheetId="3">'All together'!$A$2:$S$60</definedName>
    <definedName name="TreeDiagram" localSheetId="2">'Survey'!$A$2:$S$40</definedName>
    <definedName name="TreeDiagram" localSheetId="1">'Without survey'!$A$2:$K$20</definedName>
    <definedName name="TreeDiagram">#REF!</definedName>
    <definedName name="UseExpUtility" localSheetId="3">FALSE</definedName>
    <definedName name="UseExpUtility" localSheetId="2">FALSE</definedName>
    <definedName name="UseExpUtility" localSheetId="1">FALSE</definedName>
    <definedName name="UseExpUtility">FALSE</definedName>
  </definedNames>
  <calcPr fullCalcOnLoad="1"/>
</workbook>
</file>

<file path=xl/sharedStrings.xml><?xml version="1.0" encoding="utf-8"?>
<sst xmlns="http://schemas.openxmlformats.org/spreadsheetml/2006/main" count="157" uniqueCount="35">
  <si>
    <t>Joint Probabilities</t>
  </si>
  <si>
    <t>High Demand</t>
  </si>
  <si>
    <t>Low Demand</t>
  </si>
  <si>
    <t>Total</t>
  </si>
  <si>
    <t>Favorable Response</t>
  </si>
  <si>
    <t>Unfavorable Response</t>
  </si>
  <si>
    <t>Conditional Probabilities</t>
  </si>
  <si>
    <t>For A Given Survey Response</t>
  </si>
  <si>
    <t>For A Given Demand Level</t>
  </si>
  <si>
    <t>Build Large Plant</t>
  </si>
  <si>
    <t>Favorable</t>
  </si>
  <si>
    <t>Build Small Plant</t>
  </si>
  <si>
    <t>Conduct Survey</t>
  </si>
  <si>
    <t>Unfavorable</t>
  </si>
  <si>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</si>
  <si>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</si>
  <si>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</si>
  <si>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</si>
  <si>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</si>
  <si>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</si>
  <si>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</si>
  <si>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</si>
  <si>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</si>
  <si>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</si>
  <si>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</si>
  <si>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</si>
  <si>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</si>
  <si>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</si>
  <si>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</si>
  <si>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</si>
  <si>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</si>
  <si>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E</t>
  </si>
  <si>
    <t>T</t>
  </si>
  <si>
    <t>Decision 16</t>
  </si>
  <si>
    <t>Assumption: the test costs $1 million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</si>
</sst>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+&quot;&quot;$&quot;#,##0.00;&quot;-&quot;&quot;$&quot;#,##0.00;&quot;$&quot;0.00"/>
    <numFmt numFmtId="172" formatCode="&quot;+&quot;&quot;$&quot;#,##0;&quot;-&quot;&quot;$&quot;#,##0;&quot;$&quot;0"/>
    <numFmt numFmtId="173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0" fontId="1" fillId="0" borderId="0" xfId="57" applyFont="1" applyAlignment="1">
      <alignment horizontal="centerContinuous"/>
      <protection/>
    </xf>
    <xf numFmtId="0" fontId="0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170" fontId="0" fillId="0" borderId="0" xfId="57" applyNumberFormat="1" applyFont="1" applyAlignment="1">
      <alignment horizontal="center"/>
      <protection/>
    </xf>
    <xf numFmtId="170" fontId="0" fillId="0" borderId="10" xfId="57" applyNumberFormat="1" applyFont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70" fontId="0" fillId="0" borderId="0" xfId="57" applyNumberFormat="1" applyFont="1">
      <alignment/>
      <protection/>
    </xf>
    <xf numFmtId="170" fontId="1" fillId="0" borderId="0" xfId="57" applyNumberFormat="1" applyFont="1" applyAlignment="1">
      <alignment horizontal="centerContinuous"/>
      <protection/>
    </xf>
    <xf numFmtId="170" fontId="0" fillId="0" borderId="0" xfId="57" applyNumberFormat="1" applyFont="1" applyAlignment="1">
      <alignment horizontal="centerContinuous"/>
      <protection/>
    </xf>
    <xf numFmtId="170" fontId="1" fillId="0" borderId="10" xfId="57" applyNumberFormat="1" applyFont="1" applyBorder="1" applyAlignment="1">
      <alignment horizontal="center"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Protection="1">
      <alignment/>
      <protection locked="0"/>
    </xf>
    <xf numFmtId="2" fontId="0" fillId="0" borderId="0" xfId="56" applyNumberFormat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Protection="1">
      <alignment/>
      <protection locked="0"/>
    </xf>
    <xf numFmtId="2" fontId="0" fillId="0" borderId="0" xfId="55" applyNumberFormat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15-34" xfId="55"/>
    <cellStyle name="Normal_Fig15-35" xfId="56"/>
    <cellStyle name="Normal_Fig15-3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2228850" y="8096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5</xdr:row>
      <xdr:rowOff>76200</xdr:rowOff>
    </xdr:from>
    <xdr:to>
      <xdr:col>5</xdr:col>
      <xdr:colOff>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09650" y="885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3</xdr:col>
      <xdr:colOff>0</xdr:colOff>
      <xdr:row>10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762000" y="885825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15</xdr:row>
      <xdr:rowOff>0</xdr:rowOff>
    </xdr:from>
    <xdr:ext cx="152400" cy="152400"/>
    <xdr:sp>
      <xdr:nvSpPr>
        <xdr:cNvPr id="4" name="Oval 4"/>
        <xdr:cNvSpPr>
          <a:spLocks/>
        </xdr:cNvSpPr>
      </xdr:nvSpPr>
      <xdr:spPr>
        <a:xfrm>
          <a:off x="2228850" y="24288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15</xdr:row>
      <xdr:rowOff>76200</xdr:rowOff>
    </xdr:from>
    <xdr:to>
      <xdr:col>5</xdr:col>
      <xdr:colOff>0</xdr:colOff>
      <xdr:row>15</xdr:row>
      <xdr:rowOff>76200</xdr:rowOff>
    </xdr:to>
    <xdr:sp>
      <xdr:nvSpPr>
        <xdr:cNvPr id="5" name="Line 5"/>
        <xdr:cNvSpPr>
          <a:spLocks/>
        </xdr:cNvSpPr>
      </xdr:nvSpPr>
      <xdr:spPr>
        <a:xfrm>
          <a:off x="1009650" y="2505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15</xdr:row>
      <xdr:rowOff>76200</xdr:rowOff>
    </xdr:to>
    <xdr:sp>
      <xdr:nvSpPr>
        <xdr:cNvPr id="6" name="Line 6"/>
        <xdr:cNvSpPr>
          <a:spLocks/>
        </xdr:cNvSpPr>
      </xdr:nvSpPr>
      <xdr:spPr>
        <a:xfrm>
          <a:off x="762000" y="1695450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</xdr:row>
      <xdr:rowOff>0</xdr:rowOff>
    </xdr:from>
    <xdr:ext cx="0" cy="152400"/>
    <xdr:sp>
      <xdr:nvSpPr>
        <xdr:cNvPr id="7" name="Line 7"/>
        <xdr:cNvSpPr>
          <a:spLocks/>
        </xdr:cNvSpPr>
      </xdr:nvSpPr>
      <xdr:spPr>
        <a:xfrm>
          <a:off x="3848100" y="485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3</xdr:row>
      <xdr:rowOff>76200</xdr:rowOff>
    </xdr:from>
    <xdr:to>
      <xdr:col>9</xdr:col>
      <xdr:colOff>0</xdr:colOff>
      <xdr:row>3</xdr:row>
      <xdr:rowOff>76200</xdr:rowOff>
    </xdr:to>
    <xdr:sp>
      <xdr:nvSpPr>
        <xdr:cNvPr id="8" name="Line 8"/>
        <xdr:cNvSpPr>
          <a:spLocks/>
        </xdr:cNvSpPr>
      </xdr:nvSpPr>
      <xdr:spPr>
        <a:xfrm>
          <a:off x="2628900" y="561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7</xdr:col>
      <xdr:colOff>0</xdr:colOff>
      <xdr:row>5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2381250" y="5619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0" cy="152400"/>
    <xdr:sp>
      <xdr:nvSpPr>
        <xdr:cNvPr id="10" name="Line 10"/>
        <xdr:cNvSpPr>
          <a:spLocks/>
        </xdr:cNvSpPr>
      </xdr:nvSpPr>
      <xdr:spPr>
        <a:xfrm>
          <a:off x="3848100" y="1295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8</xdr:row>
      <xdr:rowOff>76200</xdr:rowOff>
    </xdr:from>
    <xdr:to>
      <xdr:col>9</xdr:col>
      <xdr:colOff>0</xdr:colOff>
      <xdr:row>8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2628900" y="1371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76200</xdr:rowOff>
    </xdr:from>
    <xdr:to>
      <xdr:col>7</xdr:col>
      <xdr:colOff>0</xdr:colOff>
      <xdr:row>8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2381250" y="88582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13</xdr:row>
      <xdr:rowOff>0</xdr:rowOff>
    </xdr:from>
    <xdr:ext cx="0" cy="152400"/>
    <xdr:sp>
      <xdr:nvSpPr>
        <xdr:cNvPr id="13" name="Line 13"/>
        <xdr:cNvSpPr>
          <a:spLocks/>
        </xdr:cNvSpPr>
      </xdr:nvSpPr>
      <xdr:spPr>
        <a:xfrm>
          <a:off x="3848100" y="2105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13</xdr:row>
      <xdr:rowOff>76200</xdr:rowOff>
    </xdr:from>
    <xdr:to>
      <xdr:col>9</xdr:col>
      <xdr:colOff>0</xdr:colOff>
      <xdr:row>13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2628900" y="2181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76200</xdr:rowOff>
    </xdr:from>
    <xdr:to>
      <xdr:col>7</xdr:col>
      <xdr:colOff>0</xdr:colOff>
      <xdr:row>15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2381250" y="218122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18</xdr:row>
      <xdr:rowOff>0</xdr:rowOff>
    </xdr:from>
    <xdr:ext cx="0" cy="152400"/>
    <xdr:sp>
      <xdr:nvSpPr>
        <xdr:cNvPr id="16" name="Line 16"/>
        <xdr:cNvSpPr>
          <a:spLocks/>
        </xdr:cNvSpPr>
      </xdr:nvSpPr>
      <xdr:spPr>
        <a:xfrm>
          <a:off x="3848100" y="2914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18</xdr:row>
      <xdr:rowOff>76200</xdr:rowOff>
    </xdr:from>
    <xdr:to>
      <xdr:col>9</xdr:col>
      <xdr:colOff>0</xdr:colOff>
      <xdr:row>18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2628900" y="2990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76200</xdr:rowOff>
    </xdr:from>
    <xdr:to>
      <xdr:col>7</xdr:col>
      <xdr:colOff>0</xdr:colOff>
      <xdr:row>18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2381250" y="250507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10</xdr:row>
      <xdr:rowOff>0</xdr:rowOff>
    </xdr:from>
    <xdr:ext cx="152400" cy="152400"/>
    <xdr:sp>
      <xdr:nvSpPr>
        <xdr:cNvPr id="19" name="Rectangle 19"/>
        <xdr:cNvSpPr>
          <a:spLocks/>
        </xdr:cNvSpPr>
      </xdr:nvSpPr>
      <xdr:spPr>
        <a:xfrm>
          <a:off x="609600" y="16192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10</xdr:row>
      <xdr:rowOff>76200</xdr:rowOff>
    </xdr:from>
    <xdr:to>
      <xdr:col>1</xdr:col>
      <xdr:colOff>0</xdr:colOff>
      <xdr:row>10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0" y="1695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5467350" y="8096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4248150" y="885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76200</xdr:rowOff>
    </xdr:from>
    <xdr:to>
      <xdr:col>11</xdr:col>
      <xdr:colOff>0</xdr:colOff>
      <xdr:row>10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4000500" y="885825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15</xdr:row>
      <xdr:rowOff>0</xdr:rowOff>
    </xdr:from>
    <xdr:ext cx="152400" cy="152400"/>
    <xdr:sp>
      <xdr:nvSpPr>
        <xdr:cNvPr id="4" name="Oval 4"/>
        <xdr:cNvSpPr>
          <a:spLocks/>
        </xdr:cNvSpPr>
      </xdr:nvSpPr>
      <xdr:spPr>
        <a:xfrm>
          <a:off x="5467350" y="24288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15</xdr:row>
      <xdr:rowOff>76200</xdr:rowOff>
    </xdr:from>
    <xdr:to>
      <xdr:col>13</xdr:col>
      <xdr:colOff>0</xdr:colOff>
      <xdr:row>15</xdr:row>
      <xdr:rowOff>76200</xdr:rowOff>
    </xdr:to>
    <xdr:sp>
      <xdr:nvSpPr>
        <xdr:cNvPr id="5" name="Line 5"/>
        <xdr:cNvSpPr>
          <a:spLocks/>
        </xdr:cNvSpPr>
      </xdr:nvSpPr>
      <xdr:spPr>
        <a:xfrm>
          <a:off x="4248150" y="2505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76200</xdr:rowOff>
    </xdr:from>
    <xdr:to>
      <xdr:col>11</xdr:col>
      <xdr:colOff>0</xdr:colOff>
      <xdr:row>15</xdr:row>
      <xdr:rowOff>76200</xdr:rowOff>
    </xdr:to>
    <xdr:sp>
      <xdr:nvSpPr>
        <xdr:cNvPr id="6" name="Line 6"/>
        <xdr:cNvSpPr>
          <a:spLocks/>
        </xdr:cNvSpPr>
      </xdr:nvSpPr>
      <xdr:spPr>
        <a:xfrm>
          <a:off x="4000500" y="1695450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</xdr:row>
      <xdr:rowOff>0</xdr:rowOff>
    </xdr:from>
    <xdr:ext cx="0" cy="152400"/>
    <xdr:sp>
      <xdr:nvSpPr>
        <xdr:cNvPr id="7" name="Line 7"/>
        <xdr:cNvSpPr>
          <a:spLocks/>
        </xdr:cNvSpPr>
      </xdr:nvSpPr>
      <xdr:spPr>
        <a:xfrm>
          <a:off x="7086600" y="485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</xdr:row>
      <xdr:rowOff>76200</xdr:rowOff>
    </xdr:from>
    <xdr:to>
      <xdr:col>17</xdr:col>
      <xdr:colOff>0</xdr:colOff>
      <xdr:row>3</xdr:row>
      <xdr:rowOff>76200</xdr:rowOff>
    </xdr:to>
    <xdr:sp>
      <xdr:nvSpPr>
        <xdr:cNvPr id="8" name="Line 8"/>
        <xdr:cNvSpPr>
          <a:spLocks/>
        </xdr:cNvSpPr>
      </xdr:nvSpPr>
      <xdr:spPr>
        <a:xfrm>
          <a:off x="5867400" y="561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76200</xdr:rowOff>
    </xdr:from>
    <xdr:to>
      <xdr:col>15</xdr:col>
      <xdr:colOff>0</xdr:colOff>
      <xdr:row>5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5619750" y="5619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8</xdr:row>
      <xdr:rowOff>0</xdr:rowOff>
    </xdr:from>
    <xdr:ext cx="0" cy="152400"/>
    <xdr:sp>
      <xdr:nvSpPr>
        <xdr:cNvPr id="10" name="Line 10"/>
        <xdr:cNvSpPr>
          <a:spLocks/>
        </xdr:cNvSpPr>
      </xdr:nvSpPr>
      <xdr:spPr>
        <a:xfrm>
          <a:off x="7086600" y="1295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8</xdr:row>
      <xdr:rowOff>76200</xdr:rowOff>
    </xdr:from>
    <xdr:to>
      <xdr:col>17</xdr:col>
      <xdr:colOff>0</xdr:colOff>
      <xdr:row>8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5867400" y="1371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76200</xdr:rowOff>
    </xdr:from>
    <xdr:to>
      <xdr:col>15</xdr:col>
      <xdr:colOff>0</xdr:colOff>
      <xdr:row>8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5619750" y="88582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13</xdr:row>
      <xdr:rowOff>0</xdr:rowOff>
    </xdr:from>
    <xdr:ext cx="0" cy="152400"/>
    <xdr:sp>
      <xdr:nvSpPr>
        <xdr:cNvPr id="13" name="Line 13"/>
        <xdr:cNvSpPr>
          <a:spLocks/>
        </xdr:cNvSpPr>
      </xdr:nvSpPr>
      <xdr:spPr>
        <a:xfrm>
          <a:off x="7086600" y="2105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13</xdr:row>
      <xdr:rowOff>76200</xdr:rowOff>
    </xdr:from>
    <xdr:to>
      <xdr:col>17</xdr:col>
      <xdr:colOff>0</xdr:colOff>
      <xdr:row>13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5867400" y="2181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76200</xdr:rowOff>
    </xdr:from>
    <xdr:to>
      <xdr:col>15</xdr:col>
      <xdr:colOff>0</xdr:colOff>
      <xdr:row>15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5619750" y="218122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18</xdr:row>
      <xdr:rowOff>0</xdr:rowOff>
    </xdr:from>
    <xdr:ext cx="0" cy="152400"/>
    <xdr:sp>
      <xdr:nvSpPr>
        <xdr:cNvPr id="16" name="Line 16"/>
        <xdr:cNvSpPr>
          <a:spLocks/>
        </xdr:cNvSpPr>
      </xdr:nvSpPr>
      <xdr:spPr>
        <a:xfrm>
          <a:off x="7086600" y="2914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18</xdr:row>
      <xdr:rowOff>76200</xdr:rowOff>
    </xdr:from>
    <xdr:to>
      <xdr:col>17</xdr:col>
      <xdr:colOff>0</xdr:colOff>
      <xdr:row>18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5867400" y="2990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76200</xdr:rowOff>
    </xdr:from>
    <xdr:to>
      <xdr:col>15</xdr:col>
      <xdr:colOff>0</xdr:colOff>
      <xdr:row>18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5619750" y="250507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152400" cy="152400"/>
    <xdr:sp>
      <xdr:nvSpPr>
        <xdr:cNvPr id="19" name="Rectangle 19"/>
        <xdr:cNvSpPr>
          <a:spLocks/>
        </xdr:cNvSpPr>
      </xdr:nvSpPr>
      <xdr:spPr>
        <a:xfrm>
          <a:off x="3848100" y="16192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2628900" y="1695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76200</xdr:rowOff>
    </xdr:from>
    <xdr:to>
      <xdr:col>7</xdr:col>
      <xdr:colOff>0</xdr:colOff>
      <xdr:row>20</xdr:row>
      <xdr:rowOff>76200</xdr:rowOff>
    </xdr:to>
    <xdr:sp>
      <xdr:nvSpPr>
        <xdr:cNvPr id="21" name="Line 21"/>
        <xdr:cNvSpPr>
          <a:spLocks/>
        </xdr:cNvSpPr>
      </xdr:nvSpPr>
      <xdr:spPr>
        <a:xfrm flipV="1">
          <a:off x="2381250" y="1695450"/>
          <a:ext cx="2476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20</xdr:row>
      <xdr:rowOff>0</xdr:rowOff>
    </xdr:from>
    <xdr:ext cx="152400" cy="152400"/>
    <xdr:sp>
      <xdr:nvSpPr>
        <xdr:cNvPr id="22" name="Oval 22"/>
        <xdr:cNvSpPr>
          <a:spLocks/>
        </xdr:cNvSpPr>
      </xdr:nvSpPr>
      <xdr:spPr>
        <a:xfrm>
          <a:off x="2228850" y="32385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20</xdr:row>
      <xdr:rowOff>76200</xdr:rowOff>
    </xdr:from>
    <xdr:to>
      <xdr:col>5</xdr:col>
      <xdr:colOff>0</xdr:colOff>
      <xdr:row>20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1009650" y="3314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76200</xdr:rowOff>
    </xdr:from>
    <xdr:to>
      <xdr:col>3</xdr:col>
      <xdr:colOff>0</xdr:colOff>
      <xdr:row>20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762000" y="3314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30</xdr:row>
      <xdr:rowOff>0</xdr:rowOff>
    </xdr:from>
    <xdr:ext cx="152400" cy="152400"/>
    <xdr:sp>
      <xdr:nvSpPr>
        <xdr:cNvPr id="25" name="Rectangle 25"/>
        <xdr:cNvSpPr>
          <a:spLocks/>
        </xdr:cNvSpPr>
      </xdr:nvSpPr>
      <xdr:spPr>
        <a:xfrm>
          <a:off x="3848100" y="48577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30</xdr:row>
      <xdr:rowOff>76200</xdr:rowOff>
    </xdr:from>
    <xdr:to>
      <xdr:col>9</xdr:col>
      <xdr:colOff>0</xdr:colOff>
      <xdr:row>30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2628900" y="4933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76200</xdr:rowOff>
    </xdr:from>
    <xdr:to>
      <xdr:col>7</xdr:col>
      <xdr:colOff>0</xdr:colOff>
      <xdr:row>30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2381250" y="3314700"/>
          <a:ext cx="2476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25</xdr:row>
      <xdr:rowOff>0</xdr:rowOff>
    </xdr:from>
    <xdr:ext cx="152400" cy="152400"/>
    <xdr:sp>
      <xdr:nvSpPr>
        <xdr:cNvPr id="28" name="Oval 28"/>
        <xdr:cNvSpPr>
          <a:spLocks/>
        </xdr:cNvSpPr>
      </xdr:nvSpPr>
      <xdr:spPr>
        <a:xfrm>
          <a:off x="5467350" y="40481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25</xdr:row>
      <xdr:rowOff>76200</xdr:rowOff>
    </xdr:from>
    <xdr:to>
      <xdr:col>13</xdr:col>
      <xdr:colOff>0</xdr:colOff>
      <xdr:row>25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4248150" y="4124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76200</xdr:rowOff>
    </xdr:from>
    <xdr:to>
      <xdr:col>11</xdr:col>
      <xdr:colOff>0</xdr:colOff>
      <xdr:row>30</xdr:row>
      <xdr:rowOff>76200</xdr:rowOff>
    </xdr:to>
    <xdr:sp>
      <xdr:nvSpPr>
        <xdr:cNvPr id="30" name="Line 30"/>
        <xdr:cNvSpPr>
          <a:spLocks/>
        </xdr:cNvSpPr>
      </xdr:nvSpPr>
      <xdr:spPr>
        <a:xfrm flipV="1">
          <a:off x="4000500" y="4124325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35</xdr:row>
      <xdr:rowOff>0</xdr:rowOff>
    </xdr:from>
    <xdr:ext cx="152400" cy="152400"/>
    <xdr:sp>
      <xdr:nvSpPr>
        <xdr:cNvPr id="31" name="Oval 31"/>
        <xdr:cNvSpPr>
          <a:spLocks/>
        </xdr:cNvSpPr>
      </xdr:nvSpPr>
      <xdr:spPr>
        <a:xfrm>
          <a:off x="5467350" y="56673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35</xdr:row>
      <xdr:rowOff>76200</xdr:rowOff>
    </xdr:from>
    <xdr:to>
      <xdr:col>13</xdr:col>
      <xdr:colOff>0</xdr:colOff>
      <xdr:row>35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4248150" y="5743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76200</xdr:rowOff>
    </xdr:from>
    <xdr:to>
      <xdr:col>11</xdr:col>
      <xdr:colOff>0</xdr:colOff>
      <xdr:row>35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4000500" y="4933950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23</xdr:row>
      <xdr:rowOff>0</xdr:rowOff>
    </xdr:from>
    <xdr:ext cx="0" cy="152400"/>
    <xdr:sp>
      <xdr:nvSpPr>
        <xdr:cNvPr id="34" name="Line 34"/>
        <xdr:cNvSpPr>
          <a:spLocks/>
        </xdr:cNvSpPr>
      </xdr:nvSpPr>
      <xdr:spPr>
        <a:xfrm>
          <a:off x="7086600" y="3724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23</xdr:row>
      <xdr:rowOff>76200</xdr:rowOff>
    </xdr:from>
    <xdr:to>
      <xdr:col>17</xdr:col>
      <xdr:colOff>0</xdr:colOff>
      <xdr:row>23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5867400" y="3800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76200</xdr:rowOff>
    </xdr:from>
    <xdr:to>
      <xdr:col>15</xdr:col>
      <xdr:colOff>0</xdr:colOff>
      <xdr:row>25</xdr:row>
      <xdr:rowOff>76200</xdr:rowOff>
    </xdr:to>
    <xdr:sp>
      <xdr:nvSpPr>
        <xdr:cNvPr id="36" name="Line 36"/>
        <xdr:cNvSpPr>
          <a:spLocks/>
        </xdr:cNvSpPr>
      </xdr:nvSpPr>
      <xdr:spPr>
        <a:xfrm flipV="1">
          <a:off x="5619750" y="38004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28</xdr:row>
      <xdr:rowOff>0</xdr:rowOff>
    </xdr:from>
    <xdr:ext cx="0" cy="152400"/>
    <xdr:sp>
      <xdr:nvSpPr>
        <xdr:cNvPr id="37" name="Line 37"/>
        <xdr:cNvSpPr>
          <a:spLocks/>
        </xdr:cNvSpPr>
      </xdr:nvSpPr>
      <xdr:spPr>
        <a:xfrm>
          <a:off x="7086600" y="4533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28</xdr:row>
      <xdr:rowOff>76200</xdr:rowOff>
    </xdr:from>
    <xdr:to>
      <xdr:col>17</xdr:col>
      <xdr:colOff>0</xdr:colOff>
      <xdr:row>28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5867400" y="4610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76200</xdr:rowOff>
    </xdr:from>
    <xdr:to>
      <xdr:col>15</xdr:col>
      <xdr:colOff>0</xdr:colOff>
      <xdr:row>28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5619750" y="412432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33</xdr:row>
      <xdr:rowOff>0</xdr:rowOff>
    </xdr:from>
    <xdr:ext cx="0" cy="152400"/>
    <xdr:sp>
      <xdr:nvSpPr>
        <xdr:cNvPr id="40" name="Line 40"/>
        <xdr:cNvSpPr>
          <a:spLocks/>
        </xdr:cNvSpPr>
      </xdr:nvSpPr>
      <xdr:spPr>
        <a:xfrm>
          <a:off x="7086600" y="5343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33</xdr:row>
      <xdr:rowOff>76200</xdr:rowOff>
    </xdr:from>
    <xdr:to>
      <xdr:col>17</xdr:col>
      <xdr:colOff>0</xdr:colOff>
      <xdr:row>33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5867400" y="5419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76200</xdr:rowOff>
    </xdr:from>
    <xdr:to>
      <xdr:col>15</xdr:col>
      <xdr:colOff>0</xdr:colOff>
      <xdr:row>35</xdr:row>
      <xdr:rowOff>76200</xdr:rowOff>
    </xdr:to>
    <xdr:sp>
      <xdr:nvSpPr>
        <xdr:cNvPr id="42" name="Line 42"/>
        <xdr:cNvSpPr>
          <a:spLocks/>
        </xdr:cNvSpPr>
      </xdr:nvSpPr>
      <xdr:spPr>
        <a:xfrm flipV="1">
          <a:off x="5619750" y="541972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38</xdr:row>
      <xdr:rowOff>0</xdr:rowOff>
    </xdr:from>
    <xdr:ext cx="0" cy="152400"/>
    <xdr:sp>
      <xdr:nvSpPr>
        <xdr:cNvPr id="43" name="Line 43"/>
        <xdr:cNvSpPr>
          <a:spLocks/>
        </xdr:cNvSpPr>
      </xdr:nvSpPr>
      <xdr:spPr>
        <a:xfrm>
          <a:off x="7086600" y="615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38</xdr:row>
      <xdr:rowOff>76200</xdr:rowOff>
    </xdr:from>
    <xdr:to>
      <xdr:col>17</xdr:col>
      <xdr:colOff>0</xdr:colOff>
      <xdr:row>38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5867400" y="6229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76200</xdr:rowOff>
    </xdr:from>
    <xdr:to>
      <xdr:col>15</xdr:col>
      <xdr:colOff>0</xdr:colOff>
      <xdr:row>38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5619750" y="574357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20</xdr:row>
      <xdr:rowOff>0</xdr:rowOff>
    </xdr:from>
    <xdr:ext cx="152400" cy="152400"/>
    <xdr:sp>
      <xdr:nvSpPr>
        <xdr:cNvPr id="46" name="Rectangle 46"/>
        <xdr:cNvSpPr>
          <a:spLocks/>
        </xdr:cNvSpPr>
      </xdr:nvSpPr>
      <xdr:spPr>
        <a:xfrm>
          <a:off x="609600" y="32385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20</xdr:row>
      <xdr:rowOff>76200</xdr:rowOff>
    </xdr:from>
    <xdr:to>
      <xdr:col>1</xdr:col>
      <xdr:colOff>0</xdr:colOff>
      <xdr:row>20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0" y="3314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</xdr:row>
      <xdr:rowOff>0</xdr:rowOff>
    </xdr:from>
    <xdr:ext cx="152400" cy="152400"/>
    <xdr:sp>
      <xdr:nvSpPr>
        <xdr:cNvPr id="1" name="Oval 226"/>
        <xdr:cNvSpPr>
          <a:spLocks/>
        </xdr:cNvSpPr>
      </xdr:nvSpPr>
      <xdr:spPr>
        <a:xfrm>
          <a:off x="5467350" y="8096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2" name="Line 227"/>
        <xdr:cNvSpPr>
          <a:spLocks/>
        </xdr:cNvSpPr>
      </xdr:nvSpPr>
      <xdr:spPr>
        <a:xfrm>
          <a:off x="4248150" y="885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76200</xdr:rowOff>
    </xdr:from>
    <xdr:to>
      <xdr:col>11</xdr:col>
      <xdr:colOff>0</xdr:colOff>
      <xdr:row>10</xdr:row>
      <xdr:rowOff>76200</xdr:rowOff>
    </xdr:to>
    <xdr:sp>
      <xdr:nvSpPr>
        <xdr:cNvPr id="3" name="Line 228"/>
        <xdr:cNvSpPr>
          <a:spLocks/>
        </xdr:cNvSpPr>
      </xdr:nvSpPr>
      <xdr:spPr>
        <a:xfrm flipV="1">
          <a:off x="4000500" y="885825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15</xdr:row>
      <xdr:rowOff>0</xdr:rowOff>
    </xdr:from>
    <xdr:ext cx="152400" cy="152400"/>
    <xdr:sp>
      <xdr:nvSpPr>
        <xdr:cNvPr id="4" name="Oval 229"/>
        <xdr:cNvSpPr>
          <a:spLocks/>
        </xdr:cNvSpPr>
      </xdr:nvSpPr>
      <xdr:spPr>
        <a:xfrm>
          <a:off x="5467350" y="24288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15</xdr:row>
      <xdr:rowOff>76200</xdr:rowOff>
    </xdr:from>
    <xdr:to>
      <xdr:col>13</xdr:col>
      <xdr:colOff>0</xdr:colOff>
      <xdr:row>15</xdr:row>
      <xdr:rowOff>76200</xdr:rowOff>
    </xdr:to>
    <xdr:sp>
      <xdr:nvSpPr>
        <xdr:cNvPr id="5" name="Line 230"/>
        <xdr:cNvSpPr>
          <a:spLocks/>
        </xdr:cNvSpPr>
      </xdr:nvSpPr>
      <xdr:spPr>
        <a:xfrm>
          <a:off x="4248150" y="2505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76200</xdr:rowOff>
    </xdr:from>
    <xdr:to>
      <xdr:col>11</xdr:col>
      <xdr:colOff>0</xdr:colOff>
      <xdr:row>15</xdr:row>
      <xdr:rowOff>76200</xdr:rowOff>
    </xdr:to>
    <xdr:sp>
      <xdr:nvSpPr>
        <xdr:cNvPr id="6" name="Line 231"/>
        <xdr:cNvSpPr>
          <a:spLocks/>
        </xdr:cNvSpPr>
      </xdr:nvSpPr>
      <xdr:spPr>
        <a:xfrm>
          <a:off x="4000500" y="1695450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</xdr:row>
      <xdr:rowOff>0</xdr:rowOff>
    </xdr:from>
    <xdr:ext cx="0" cy="152400"/>
    <xdr:sp>
      <xdr:nvSpPr>
        <xdr:cNvPr id="7" name="Line 232"/>
        <xdr:cNvSpPr>
          <a:spLocks/>
        </xdr:cNvSpPr>
      </xdr:nvSpPr>
      <xdr:spPr>
        <a:xfrm>
          <a:off x="7086600" y="485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</xdr:row>
      <xdr:rowOff>76200</xdr:rowOff>
    </xdr:from>
    <xdr:to>
      <xdr:col>17</xdr:col>
      <xdr:colOff>0</xdr:colOff>
      <xdr:row>3</xdr:row>
      <xdr:rowOff>76200</xdr:rowOff>
    </xdr:to>
    <xdr:sp>
      <xdr:nvSpPr>
        <xdr:cNvPr id="8" name="Line 233"/>
        <xdr:cNvSpPr>
          <a:spLocks/>
        </xdr:cNvSpPr>
      </xdr:nvSpPr>
      <xdr:spPr>
        <a:xfrm>
          <a:off x="5867400" y="561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76200</xdr:rowOff>
    </xdr:from>
    <xdr:to>
      <xdr:col>15</xdr:col>
      <xdr:colOff>0</xdr:colOff>
      <xdr:row>5</xdr:row>
      <xdr:rowOff>76200</xdr:rowOff>
    </xdr:to>
    <xdr:sp>
      <xdr:nvSpPr>
        <xdr:cNvPr id="9" name="Line 234"/>
        <xdr:cNvSpPr>
          <a:spLocks/>
        </xdr:cNvSpPr>
      </xdr:nvSpPr>
      <xdr:spPr>
        <a:xfrm flipV="1">
          <a:off x="5619750" y="5619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8</xdr:row>
      <xdr:rowOff>0</xdr:rowOff>
    </xdr:from>
    <xdr:ext cx="0" cy="152400"/>
    <xdr:sp>
      <xdr:nvSpPr>
        <xdr:cNvPr id="10" name="Line 235"/>
        <xdr:cNvSpPr>
          <a:spLocks/>
        </xdr:cNvSpPr>
      </xdr:nvSpPr>
      <xdr:spPr>
        <a:xfrm>
          <a:off x="7086600" y="1295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8</xdr:row>
      <xdr:rowOff>76200</xdr:rowOff>
    </xdr:from>
    <xdr:to>
      <xdr:col>17</xdr:col>
      <xdr:colOff>0</xdr:colOff>
      <xdr:row>8</xdr:row>
      <xdr:rowOff>76200</xdr:rowOff>
    </xdr:to>
    <xdr:sp>
      <xdr:nvSpPr>
        <xdr:cNvPr id="11" name="Line 236"/>
        <xdr:cNvSpPr>
          <a:spLocks/>
        </xdr:cNvSpPr>
      </xdr:nvSpPr>
      <xdr:spPr>
        <a:xfrm>
          <a:off x="5867400" y="1371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76200</xdr:rowOff>
    </xdr:from>
    <xdr:to>
      <xdr:col>15</xdr:col>
      <xdr:colOff>0</xdr:colOff>
      <xdr:row>8</xdr:row>
      <xdr:rowOff>76200</xdr:rowOff>
    </xdr:to>
    <xdr:sp>
      <xdr:nvSpPr>
        <xdr:cNvPr id="12" name="Line 237"/>
        <xdr:cNvSpPr>
          <a:spLocks/>
        </xdr:cNvSpPr>
      </xdr:nvSpPr>
      <xdr:spPr>
        <a:xfrm>
          <a:off x="5619750" y="88582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13</xdr:row>
      <xdr:rowOff>0</xdr:rowOff>
    </xdr:from>
    <xdr:ext cx="0" cy="152400"/>
    <xdr:sp>
      <xdr:nvSpPr>
        <xdr:cNvPr id="13" name="Line 238"/>
        <xdr:cNvSpPr>
          <a:spLocks/>
        </xdr:cNvSpPr>
      </xdr:nvSpPr>
      <xdr:spPr>
        <a:xfrm>
          <a:off x="7086600" y="2105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13</xdr:row>
      <xdr:rowOff>76200</xdr:rowOff>
    </xdr:from>
    <xdr:to>
      <xdr:col>17</xdr:col>
      <xdr:colOff>0</xdr:colOff>
      <xdr:row>13</xdr:row>
      <xdr:rowOff>76200</xdr:rowOff>
    </xdr:to>
    <xdr:sp>
      <xdr:nvSpPr>
        <xdr:cNvPr id="14" name="Line 239"/>
        <xdr:cNvSpPr>
          <a:spLocks/>
        </xdr:cNvSpPr>
      </xdr:nvSpPr>
      <xdr:spPr>
        <a:xfrm>
          <a:off x="5867400" y="2181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76200</xdr:rowOff>
    </xdr:from>
    <xdr:to>
      <xdr:col>15</xdr:col>
      <xdr:colOff>0</xdr:colOff>
      <xdr:row>15</xdr:row>
      <xdr:rowOff>76200</xdr:rowOff>
    </xdr:to>
    <xdr:sp>
      <xdr:nvSpPr>
        <xdr:cNvPr id="15" name="Line 240"/>
        <xdr:cNvSpPr>
          <a:spLocks/>
        </xdr:cNvSpPr>
      </xdr:nvSpPr>
      <xdr:spPr>
        <a:xfrm flipV="1">
          <a:off x="5619750" y="218122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18</xdr:row>
      <xdr:rowOff>0</xdr:rowOff>
    </xdr:from>
    <xdr:ext cx="0" cy="152400"/>
    <xdr:sp>
      <xdr:nvSpPr>
        <xdr:cNvPr id="16" name="Line 241"/>
        <xdr:cNvSpPr>
          <a:spLocks/>
        </xdr:cNvSpPr>
      </xdr:nvSpPr>
      <xdr:spPr>
        <a:xfrm>
          <a:off x="7086600" y="2914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18</xdr:row>
      <xdr:rowOff>76200</xdr:rowOff>
    </xdr:from>
    <xdr:to>
      <xdr:col>17</xdr:col>
      <xdr:colOff>0</xdr:colOff>
      <xdr:row>18</xdr:row>
      <xdr:rowOff>76200</xdr:rowOff>
    </xdr:to>
    <xdr:sp>
      <xdr:nvSpPr>
        <xdr:cNvPr id="17" name="Line 242"/>
        <xdr:cNvSpPr>
          <a:spLocks/>
        </xdr:cNvSpPr>
      </xdr:nvSpPr>
      <xdr:spPr>
        <a:xfrm>
          <a:off x="5867400" y="2990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76200</xdr:rowOff>
    </xdr:from>
    <xdr:to>
      <xdr:col>15</xdr:col>
      <xdr:colOff>0</xdr:colOff>
      <xdr:row>18</xdr:row>
      <xdr:rowOff>76200</xdr:rowOff>
    </xdr:to>
    <xdr:sp>
      <xdr:nvSpPr>
        <xdr:cNvPr id="18" name="Line 243"/>
        <xdr:cNvSpPr>
          <a:spLocks/>
        </xdr:cNvSpPr>
      </xdr:nvSpPr>
      <xdr:spPr>
        <a:xfrm>
          <a:off x="5619750" y="250507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10</xdr:row>
      <xdr:rowOff>0</xdr:rowOff>
    </xdr:from>
    <xdr:ext cx="152400" cy="152400"/>
    <xdr:sp>
      <xdr:nvSpPr>
        <xdr:cNvPr id="19" name="Rectangle 244"/>
        <xdr:cNvSpPr>
          <a:spLocks/>
        </xdr:cNvSpPr>
      </xdr:nvSpPr>
      <xdr:spPr>
        <a:xfrm>
          <a:off x="3848100" y="16192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76200</xdr:rowOff>
    </xdr:from>
    <xdr:to>
      <xdr:col>9</xdr:col>
      <xdr:colOff>0</xdr:colOff>
      <xdr:row>10</xdr:row>
      <xdr:rowOff>76200</xdr:rowOff>
    </xdr:to>
    <xdr:sp>
      <xdr:nvSpPr>
        <xdr:cNvPr id="20" name="Line 245"/>
        <xdr:cNvSpPr>
          <a:spLocks/>
        </xdr:cNvSpPr>
      </xdr:nvSpPr>
      <xdr:spPr>
        <a:xfrm>
          <a:off x="2628900" y="1695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76200</xdr:rowOff>
    </xdr:from>
    <xdr:to>
      <xdr:col>7</xdr:col>
      <xdr:colOff>0</xdr:colOff>
      <xdr:row>20</xdr:row>
      <xdr:rowOff>76200</xdr:rowOff>
    </xdr:to>
    <xdr:sp>
      <xdr:nvSpPr>
        <xdr:cNvPr id="21" name="Line 246"/>
        <xdr:cNvSpPr>
          <a:spLocks/>
        </xdr:cNvSpPr>
      </xdr:nvSpPr>
      <xdr:spPr>
        <a:xfrm flipV="1">
          <a:off x="2381250" y="1695450"/>
          <a:ext cx="2476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20</xdr:row>
      <xdr:rowOff>0</xdr:rowOff>
    </xdr:from>
    <xdr:ext cx="152400" cy="152400"/>
    <xdr:sp>
      <xdr:nvSpPr>
        <xdr:cNvPr id="22" name="Oval 247"/>
        <xdr:cNvSpPr>
          <a:spLocks/>
        </xdr:cNvSpPr>
      </xdr:nvSpPr>
      <xdr:spPr>
        <a:xfrm>
          <a:off x="2228850" y="323850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20</xdr:row>
      <xdr:rowOff>76200</xdr:rowOff>
    </xdr:from>
    <xdr:to>
      <xdr:col>5</xdr:col>
      <xdr:colOff>0</xdr:colOff>
      <xdr:row>20</xdr:row>
      <xdr:rowOff>76200</xdr:rowOff>
    </xdr:to>
    <xdr:sp>
      <xdr:nvSpPr>
        <xdr:cNvPr id="23" name="Line 248"/>
        <xdr:cNvSpPr>
          <a:spLocks/>
        </xdr:cNvSpPr>
      </xdr:nvSpPr>
      <xdr:spPr>
        <a:xfrm>
          <a:off x="1009650" y="3314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76200</xdr:rowOff>
    </xdr:from>
    <xdr:to>
      <xdr:col>3</xdr:col>
      <xdr:colOff>0</xdr:colOff>
      <xdr:row>35</xdr:row>
      <xdr:rowOff>76200</xdr:rowOff>
    </xdr:to>
    <xdr:sp>
      <xdr:nvSpPr>
        <xdr:cNvPr id="24" name="Line 249"/>
        <xdr:cNvSpPr>
          <a:spLocks/>
        </xdr:cNvSpPr>
      </xdr:nvSpPr>
      <xdr:spPr>
        <a:xfrm flipV="1">
          <a:off x="762000" y="3314700"/>
          <a:ext cx="24765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30</xdr:row>
      <xdr:rowOff>0</xdr:rowOff>
    </xdr:from>
    <xdr:ext cx="152400" cy="152400"/>
    <xdr:sp>
      <xdr:nvSpPr>
        <xdr:cNvPr id="25" name="Rectangle 250"/>
        <xdr:cNvSpPr>
          <a:spLocks/>
        </xdr:cNvSpPr>
      </xdr:nvSpPr>
      <xdr:spPr>
        <a:xfrm>
          <a:off x="3848100" y="48577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30</xdr:row>
      <xdr:rowOff>76200</xdr:rowOff>
    </xdr:from>
    <xdr:to>
      <xdr:col>9</xdr:col>
      <xdr:colOff>0</xdr:colOff>
      <xdr:row>30</xdr:row>
      <xdr:rowOff>76200</xdr:rowOff>
    </xdr:to>
    <xdr:sp>
      <xdr:nvSpPr>
        <xdr:cNvPr id="26" name="Line 251"/>
        <xdr:cNvSpPr>
          <a:spLocks/>
        </xdr:cNvSpPr>
      </xdr:nvSpPr>
      <xdr:spPr>
        <a:xfrm>
          <a:off x="2628900" y="4933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76200</xdr:rowOff>
    </xdr:from>
    <xdr:to>
      <xdr:col>7</xdr:col>
      <xdr:colOff>0</xdr:colOff>
      <xdr:row>30</xdr:row>
      <xdr:rowOff>76200</xdr:rowOff>
    </xdr:to>
    <xdr:sp>
      <xdr:nvSpPr>
        <xdr:cNvPr id="27" name="Line 252"/>
        <xdr:cNvSpPr>
          <a:spLocks/>
        </xdr:cNvSpPr>
      </xdr:nvSpPr>
      <xdr:spPr>
        <a:xfrm>
          <a:off x="2381250" y="3314700"/>
          <a:ext cx="2476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25</xdr:row>
      <xdr:rowOff>0</xdr:rowOff>
    </xdr:from>
    <xdr:ext cx="152400" cy="152400"/>
    <xdr:sp>
      <xdr:nvSpPr>
        <xdr:cNvPr id="28" name="Oval 253"/>
        <xdr:cNvSpPr>
          <a:spLocks/>
        </xdr:cNvSpPr>
      </xdr:nvSpPr>
      <xdr:spPr>
        <a:xfrm>
          <a:off x="5467350" y="40481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25</xdr:row>
      <xdr:rowOff>76200</xdr:rowOff>
    </xdr:from>
    <xdr:to>
      <xdr:col>13</xdr:col>
      <xdr:colOff>0</xdr:colOff>
      <xdr:row>25</xdr:row>
      <xdr:rowOff>76200</xdr:rowOff>
    </xdr:to>
    <xdr:sp>
      <xdr:nvSpPr>
        <xdr:cNvPr id="29" name="Line 254"/>
        <xdr:cNvSpPr>
          <a:spLocks/>
        </xdr:cNvSpPr>
      </xdr:nvSpPr>
      <xdr:spPr>
        <a:xfrm>
          <a:off x="4248150" y="4124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76200</xdr:rowOff>
    </xdr:from>
    <xdr:to>
      <xdr:col>11</xdr:col>
      <xdr:colOff>0</xdr:colOff>
      <xdr:row>30</xdr:row>
      <xdr:rowOff>76200</xdr:rowOff>
    </xdr:to>
    <xdr:sp>
      <xdr:nvSpPr>
        <xdr:cNvPr id="30" name="Line 255"/>
        <xdr:cNvSpPr>
          <a:spLocks/>
        </xdr:cNvSpPr>
      </xdr:nvSpPr>
      <xdr:spPr>
        <a:xfrm flipV="1">
          <a:off x="4000500" y="4124325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35</xdr:row>
      <xdr:rowOff>0</xdr:rowOff>
    </xdr:from>
    <xdr:ext cx="152400" cy="152400"/>
    <xdr:sp>
      <xdr:nvSpPr>
        <xdr:cNvPr id="31" name="Oval 256"/>
        <xdr:cNvSpPr>
          <a:spLocks/>
        </xdr:cNvSpPr>
      </xdr:nvSpPr>
      <xdr:spPr>
        <a:xfrm>
          <a:off x="5467350" y="56673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35</xdr:row>
      <xdr:rowOff>76200</xdr:rowOff>
    </xdr:from>
    <xdr:to>
      <xdr:col>13</xdr:col>
      <xdr:colOff>0</xdr:colOff>
      <xdr:row>35</xdr:row>
      <xdr:rowOff>76200</xdr:rowOff>
    </xdr:to>
    <xdr:sp>
      <xdr:nvSpPr>
        <xdr:cNvPr id="32" name="Line 257"/>
        <xdr:cNvSpPr>
          <a:spLocks/>
        </xdr:cNvSpPr>
      </xdr:nvSpPr>
      <xdr:spPr>
        <a:xfrm>
          <a:off x="4248150" y="5743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76200</xdr:rowOff>
    </xdr:from>
    <xdr:to>
      <xdr:col>11</xdr:col>
      <xdr:colOff>0</xdr:colOff>
      <xdr:row>35</xdr:row>
      <xdr:rowOff>76200</xdr:rowOff>
    </xdr:to>
    <xdr:sp>
      <xdr:nvSpPr>
        <xdr:cNvPr id="33" name="Line 258"/>
        <xdr:cNvSpPr>
          <a:spLocks/>
        </xdr:cNvSpPr>
      </xdr:nvSpPr>
      <xdr:spPr>
        <a:xfrm>
          <a:off x="4000500" y="4933950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23</xdr:row>
      <xdr:rowOff>0</xdr:rowOff>
    </xdr:from>
    <xdr:ext cx="0" cy="152400"/>
    <xdr:sp>
      <xdr:nvSpPr>
        <xdr:cNvPr id="34" name="Line 259"/>
        <xdr:cNvSpPr>
          <a:spLocks/>
        </xdr:cNvSpPr>
      </xdr:nvSpPr>
      <xdr:spPr>
        <a:xfrm>
          <a:off x="7086600" y="3724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23</xdr:row>
      <xdr:rowOff>76200</xdr:rowOff>
    </xdr:from>
    <xdr:to>
      <xdr:col>17</xdr:col>
      <xdr:colOff>0</xdr:colOff>
      <xdr:row>23</xdr:row>
      <xdr:rowOff>76200</xdr:rowOff>
    </xdr:to>
    <xdr:sp>
      <xdr:nvSpPr>
        <xdr:cNvPr id="35" name="Line 260"/>
        <xdr:cNvSpPr>
          <a:spLocks/>
        </xdr:cNvSpPr>
      </xdr:nvSpPr>
      <xdr:spPr>
        <a:xfrm>
          <a:off x="5867400" y="3800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76200</xdr:rowOff>
    </xdr:from>
    <xdr:to>
      <xdr:col>15</xdr:col>
      <xdr:colOff>0</xdr:colOff>
      <xdr:row>25</xdr:row>
      <xdr:rowOff>76200</xdr:rowOff>
    </xdr:to>
    <xdr:sp>
      <xdr:nvSpPr>
        <xdr:cNvPr id="36" name="Line 261"/>
        <xdr:cNvSpPr>
          <a:spLocks/>
        </xdr:cNvSpPr>
      </xdr:nvSpPr>
      <xdr:spPr>
        <a:xfrm flipV="1">
          <a:off x="5619750" y="38004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28</xdr:row>
      <xdr:rowOff>0</xdr:rowOff>
    </xdr:from>
    <xdr:ext cx="0" cy="152400"/>
    <xdr:sp>
      <xdr:nvSpPr>
        <xdr:cNvPr id="37" name="Line 262"/>
        <xdr:cNvSpPr>
          <a:spLocks/>
        </xdr:cNvSpPr>
      </xdr:nvSpPr>
      <xdr:spPr>
        <a:xfrm>
          <a:off x="7086600" y="4533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28</xdr:row>
      <xdr:rowOff>76200</xdr:rowOff>
    </xdr:from>
    <xdr:to>
      <xdr:col>17</xdr:col>
      <xdr:colOff>0</xdr:colOff>
      <xdr:row>28</xdr:row>
      <xdr:rowOff>76200</xdr:rowOff>
    </xdr:to>
    <xdr:sp>
      <xdr:nvSpPr>
        <xdr:cNvPr id="38" name="Line 263"/>
        <xdr:cNvSpPr>
          <a:spLocks/>
        </xdr:cNvSpPr>
      </xdr:nvSpPr>
      <xdr:spPr>
        <a:xfrm>
          <a:off x="5867400" y="4610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76200</xdr:rowOff>
    </xdr:from>
    <xdr:to>
      <xdr:col>15</xdr:col>
      <xdr:colOff>0</xdr:colOff>
      <xdr:row>28</xdr:row>
      <xdr:rowOff>76200</xdr:rowOff>
    </xdr:to>
    <xdr:sp>
      <xdr:nvSpPr>
        <xdr:cNvPr id="39" name="Line 264"/>
        <xdr:cNvSpPr>
          <a:spLocks/>
        </xdr:cNvSpPr>
      </xdr:nvSpPr>
      <xdr:spPr>
        <a:xfrm>
          <a:off x="5619750" y="412432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33</xdr:row>
      <xdr:rowOff>0</xdr:rowOff>
    </xdr:from>
    <xdr:ext cx="0" cy="152400"/>
    <xdr:sp>
      <xdr:nvSpPr>
        <xdr:cNvPr id="40" name="Line 265"/>
        <xdr:cNvSpPr>
          <a:spLocks/>
        </xdr:cNvSpPr>
      </xdr:nvSpPr>
      <xdr:spPr>
        <a:xfrm>
          <a:off x="7086600" y="5343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33</xdr:row>
      <xdr:rowOff>76200</xdr:rowOff>
    </xdr:from>
    <xdr:to>
      <xdr:col>17</xdr:col>
      <xdr:colOff>0</xdr:colOff>
      <xdr:row>33</xdr:row>
      <xdr:rowOff>76200</xdr:rowOff>
    </xdr:to>
    <xdr:sp>
      <xdr:nvSpPr>
        <xdr:cNvPr id="41" name="Line 266"/>
        <xdr:cNvSpPr>
          <a:spLocks/>
        </xdr:cNvSpPr>
      </xdr:nvSpPr>
      <xdr:spPr>
        <a:xfrm>
          <a:off x="5867400" y="5419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76200</xdr:rowOff>
    </xdr:from>
    <xdr:to>
      <xdr:col>15</xdr:col>
      <xdr:colOff>0</xdr:colOff>
      <xdr:row>35</xdr:row>
      <xdr:rowOff>76200</xdr:rowOff>
    </xdr:to>
    <xdr:sp>
      <xdr:nvSpPr>
        <xdr:cNvPr id="42" name="Line 267"/>
        <xdr:cNvSpPr>
          <a:spLocks/>
        </xdr:cNvSpPr>
      </xdr:nvSpPr>
      <xdr:spPr>
        <a:xfrm flipV="1">
          <a:off x="5619750" y="541972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0</xdr:colOff>
      <xdr:row>38</xdr:row>
      <xdr:rowOff>0</xdr:rowOff>
    </xdr:from>
    <xdr:ext cx="0" cy="152400"/>
    <xdr:sp>
      <xdr:nvSpPr>
        <xdr:cNvPr id="43" name="Line 268"/>
        <xdr:cNvSpPr>
          <a:spLocks/>
        </xdr:cNvSpPr>
      </xdr:nvSpPr>
      <xdr:spPr>
        <a:xfrm>
          <a:off x="7086600" y="6153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38</xdr:row>
      <xdr:rowOff>76200</xdr:rowOff>
    </xdr:from>
    <xdr:to>
      <xdr:col>17</xdr:col>
      <xdr:colOff>0</xdr:colOff>
      <xdr:row>38</xdr:row>
      <xdr:rowOff>76200</xdr:rowOff>
    </xdr:to>
    <xdr:sp>
      <xdr:nvSpPr>
        <xdr:cNvPr id="44" name="Line 269"/>
        <xdr:cNvSpPr>
          <a:spLocks/>
        </xdr:cNvSpPr>
      </xdr:nvSpPr>
      <xdr:spPr>
        <a:xfrm>
          <a:off x="5867400" y="6229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76200</xdr:rowOff>
    </xdr:from>
    <xdr:to>
      <xdr:col>15</xdr:col>
      <xdr:colOff>0</xdr:colOff>
      <xdr:row>38</xdr:row>
      <xdr:rowOff>76200</xdr:rowOff>
    </xdr:to>
    <xdr:sp>
      <xdr:nvSpPr>
        <xdr:cNvPr id="45" name="Line 270"/>
        <xdr:cNvSpPr>
          <a:spLocks/>
        </xdr:cNvSpPr>
      </xdr:nvSpPr>
      <xdr:spPr>
        <a:xfrm>
          <a:off x="5619750" y="574357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50</xdr:row>
      <xdr:rowOff>0</xdr:rowOff>
    </xdr:from>
    <xdr:ext cx="152400" cy="152400"/>
    <xdr:sp>
      <xdr:nvSpPr>
        <xdr:cNvPr id="46" name="Rectangle 271"/>
        <xdr:cNvSpPr>
          <a:spLocks/>
        </xdr:cNvSpPr>
      </xdr:nvSpPr>
      <xdr:spPr>
        <a:xfrm>
          <a:off x="2228850" y="80962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50</xdr:row>
      <xdr:rowOff>76200</xdr:rowOff>
    </xdr:from>
    <xdr:to>
      <xdr:col>5</xdr:col>
      <xdr:colOff>0</xdr:colOff>
      <xdr:row>50</xdr:row>
      <xdr:rowOff>76200</xdr:rowOff>
    </xdr:to>
    <xdr:sp>
      <xdr:nvSpPr>
        <xdr:cNvPr id="47" name="Line 272"/>
        <xdr:cNvSpPr>
          <a:spLocks/>
        </xdr:cNvSpPr>
      </xdr:nvSpPr>
      <xdr:spPr>
        <a:xfrm>
          <a:off x="1009650" y="8172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76200</xdr:rowOff>
    </xdr:from>
    <xdr:to>
      <xdr:col>3</xdr:col>
      <xdr:colOff>0</xdr:colOff>
      <xdr:row>50</xdr:row>
      <xdr:rowOff>76200</xdr:rowOff>
    </xdr:to>
    <xdr:sp>
      <xdr:nvSpPr>
        <xdr:cNvPr id="48" name="Line 273"/>
        <xdr:cNvSpPr>
          <a:spLocks/>
        </xdr:cNvSpPr>
      </xdr:nvSpPr>
      <xdr:spPr>
        <a:xfrm>
          <a:off x="762000" y="5743575"/>
          <a:ext cx="24765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45</xdr:row>
      <xdr:rowOff>0</xdr:rowOff>
    </xdr:from>
    <xdr:ext cx="152400" cy="152400"/>
    <xdr:sp>
      <xdr:nvSpPr>
        <xdr:cNvPr id="49" name="Oval 274"/>
        <xdr:cNvSpPr>
          <a:spLocks/>
        </xdr:cNvSpPr>
      </xdr:nvSpPr>
      <xdr:spPr>
        <a:xfrm>
          <a:off x="3848100" y="72866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45</xdr:row>
      <xdr:rowOff>76200</xdr:rowOff>
    </xdr:from>
    <xdr:to>
      <xdr:col>9</xdr:col>
      <xdr:colOff>0</xdr:colOff>
      <xdr:row>45</xdr:row>
      <xdr:rowOff>76200</xdr:rowOff>
    </xdr:to>
    <xdr:sp>
      <xdr:nvSpPr>
        <xdr:cNvPr id="50" name="Line 275"/>
        <xdr:cNvSpPr>
          <a:spLocks/>
        </xdr:cNvSpPr>
      </xdr:nvSpPr>
      <xdr:spPr>
        <a:xfrm>
          <a:off x="2628900" y="736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76200</xdr:rowOff>
    </xdr:from>
    <xdr:to>
      <xdr:col>7</xdr:col>
      <xdr:colOff>0</xdr:colOff>
      <xdr:row>50</xdr:row>
      <xdr:rowOff>76200</xdr:rowOff>
    </xdr:to>
    <xdr:sp>
      <xdr:nvSpPr>
        <xdr:cNvPr id="51" name="Line 276"/>
        <xdr:cNvSpPr>
          <a:spLocks/>
        </xdr:cNvSpPr>
      </xdr:nvSpPr>
      <xdr:spPr>
        <a:xfrm flipV="1">
          <a:off x="2381250" y="7362825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55</xdr:row>
      <xdr:rowOff>0</xdr:rowOff>
    </xdr:from>
    <xdr:ext cx="152400" cy="152400"/>
    <xdr:sp>
      <xdr:nvSpPr>
        <xdr:cNvPr id="52" name="Oval 277"/>
        <xdr:cNvSpPr>
          <a:spLocks/>
        </xdr:cNvSpPr>
      </xdr:nvSpPr>
      <xdr:spPr>
        <a:xfrm>
          <a:off x="3848100" y="89058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55</xdr:row>
      <xdr:rowOff>76200</xdr:rowOff>
    </xdr:from>
    <xdr:to>
      <xdr:col>9</xdr:col>
      <xdr:colOff>0</xdr:colOff>
      <xdr:row>55</xdr:row>
      <xdr:rowOff>76200</xdr:rowOff>
    </xdr:to>
    <xdr:sp>
      <xdr:nvSpPr>
        <xdr:cNvPr id="53" name="Line 278"/>
        <xdr:cNvSpPr>
          <a:spLocks/>
        </xdr:cNvSpPr>
      </xdr:nvSpPr>
      <xdr:spPr>
        <a:xfrm>
          <a:off x="2628900" y="8982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76200</xdr:rowOff>
    </xdr:from>
    <xdr:to>
      <xdr:col>7</xdr:col>
      <xdr:colOff>0</xdr:colOff>
      <xdr:row>55</xdr:row>
      <xdr:rowOff>76200</xdr:rowOff>
    </xdr:to>
    <xdr:sp>
      <xdr:nvSpPr>
        <xdr:cNvPr id="54" name="Line 279"/>
        <xdr:cNvSpPr>
          <a:spLocks/>
        </xdr:cNvSpPr>
      </xdr:nvSpPr>
      <xdr:spPr>
        <a:xfrm>
          <a:off x="2381250" y="8172450"/>
          <a:ext cx="247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43</xdr:row>
      <xdr:rowOff>0</xdr:rowOff>
    </xdr:from>
    <xdr:ext cx="0" cy="152400"/>
    <xdr:sp>
      <xdr:nvSpPr>
        <xdr:cNvPr id="55" name="Line 280"/>
        <xdr:cNvSpPr>
          <a:spLocks/>
        </xdr:cNvSpPr>
      </xdr:nvSpPr>
      <xdr:spPr>
        <a:xfrm>
          <a:off x="5467350" y="6962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43</xdr:row>
      <xdr:rowOff>76200</xdr:rowOff>
    </xdr:from>
    <xdr:to>
      <xdr:col>17</xdr:col>
      <xdr:colOff>0</xdr:colOff>
      <xdr:row>43</xdr:row>
      <xdr:rowOff>76200</xdr:rowOff>
    </xdr:to>
    <xdr:sp>
      <xdr:nvSpPr>
        <xdr:cNvPr id="56" name="Line 281"/>
        <xdr:cNvSpPr>
          <a:spLocks/>
        </xdr:cNvSpPr>
      </xdr:nvSpPr>
      <xdr:spPr>
        <a:xfrm>
          <a:off x="5619750" y="7038975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76200</xdr:rowOff>
    </xdr:from>
    <xdr:to>
      <xdr:col>13</xdr:col>
      <xdr:colOff>0</xdr:colOff>
      <xdr:row>43</xdr:row>
      <xdr:rowOff>76200</xdr:rowOff>
    </xdr:to>
    <xdr:sp>
      <xdr:nvSpPr>
        <xdr:cNvPr id="57" name="Line 282"/>
        <xdr:cNvSpPr>
          <a:spLocks/>
        </xdr:cNvSpPr>
      </xdr:nvSpPr>
      <xdr:spPr>
        <a:xfrm>
          <a:off x="4248150" y="7038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76200</xdr:rowOff>
    </xdr:from>
    <xdr:to>
      <xdr:col>11</xdr:col>
      <xdr:colOff>0</xdr:colOff>
      <xdr:row>45</xdr:row>
      <xdr:rowOff>76200</xdr:rowOff>
    </xdr:to>
    <xdr:sp>
      <xdr:nvSpPr>
        <xdr:cNvPr id="58" name="Line 283"/>
        <xdr:cNvSpPr>
          <a:spLocks/>
        </xdr:cNvSpPr>
      </xdr:nvSpPr>
      <xdr:spPr>
        <a:xfrm flipV="1">
          <a:off x="4000500" y="70389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48</xdr:row>
      <xdr:rowOff>0</xdr:rowOff>
    </xdr:from>
    <xdr:ext cx="0" cy="152400"/>
    <xdr:sp>
      <xdr:nvSpPr>
        <xdr:cNvPr id="59" name="Line 284"/>
        <xdr:cNvSpPr>
          <a:spLocks/>
        </xdr:cNvSpPr>
      </xdr:nvSpPr>
      <xdr:spPr>
        <a:xfrm>
          <a:off x="5467350" y="7772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48</xdr:row>
      <xdr:rowOff>76200</xdr:rowOff>
    </xdr:from>
    <xdr:to>
      <xdr:col>17</xdr:col>
      <xdr:colOff>0</xdr:colOff>
      <xdr:row>48</xdr:row>
      <xdr:rowOff>76200</xdr:rowOff>
    </xdr:to>
    <xdr:sp>
      <xdr:nvSpPr>
        <xdr:cNvPr id="60" name="Line 285"/>
        <xdr:cNvSpPr>
          <a:spLocks/>
        </xdr:cNvSpPr>
      </xdr:nvSpPr>
      <xdr:spPr>
        <a:xfrm>
          <a:off x="5619750" y="7848600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76200</xdr:rowOff>
    </xdr:from>
    <xdr:to>
      <xdr:col>13</xdr:col>
      <xdr:colOff>0</xdr:colOff>
      <xdr:row>48</xdr:row>
      <xdr:rowOff>76200</xdr:rowOff>
    </xdr:to>
    <xdr:sp>
      <xdr:nvSpPr>
        <xdr:cNvPr id="61" name="Line 286"/>
        <xdr:cNvSpPr>
          <a:spLocks/>
        </xdr:cNvSpPr>
      </xdr:nvSpPr>
      <xdr:spPr>
        <a:xfrm>
          <a:off x="4248150" y="7848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76200</xdr:rowOff>
    </xdr:from>
    <xdr:to>
      <xdr:col>11</xdr:col>
      <xdr:colOff>0</xdr:colOff>
      <xdr:row>48</xdr:row>
      <xdr:rowOff>76200</xdr:rowOff>
    </xdr:to>
    <xdr:sp>
      <xdr:nvSpPr>
        <xdr:cNvPr id="62" name="Line 287"/>
        <xdr:cNvSpPr>
          <a:spLocks/>
        </xdr:cNvSpPr>
      </xdr:nvSpPr>
      <xdr:spPr>
        <a:xfrm>
          <a:off x="4000500" y="736282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53</xdr:row>
      <xdr:rowOff>0</xdr:rowOff>
    </xdr:from>
    <xdr:ext cx="0" cy="152400"/>
    <xdr:sp>
      <xdr:nvSpPr>
        <xdr:cNvPr id="63" name="Line 288"/>
        <xdr:cNvSpPr>
          <a:spLocks/>
        </xdr:cNvSpPr>
      </xdr:nvSpPr>
      <xdr:spPr>
        <a:xfrm>
          <a:off x="5467350" y="8582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53</xdr:row>
      <xdr:rowOff>76200</xdr:rowOff>
    </xdr:from>
    <xdr:to>
      <xdr:col>17</xdr:col>
      <xdr:colOff>0</xdr:colOff>
      <xdr:row>53</xdr:row>
      <xdr:rowOff>76200</xdr:rowOff>
    </xdr:to>
    <xdr:sp>
      <xdr:nvSpPr>
        <xdr:cNvPr id="64" name="Line 289"/>
        <xdr:cNvSpPr>
          <a:spLocks/>
        </xdr:cNvSpPr>
      </xdr:nvSpPr>
      <xdr:spPr>
        <a:xfrm>
          <a:off x="5619750" y="8658225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76200</xdr:rowOff>
    </xdr:from>
    <xdr:to>
      <xdr:col>13</xdr:col>
      <xdr:colOff>0</xdr:colOff>
      <xdr:row>53</xdr:row>
      <xdr:rowOff>76200</xdr:rowOff>
    </xdr:to>
    <xdr:sp>
      <xdr:nvSpPr>
        <xdr:cNvPr id="65" name="Line 290"/>
        <xdr:cNvSpPr>
          <a:spLocks/>
        </xdr:cNvSpPr>
      </xdr:nvSpPr>
      <xdr:spPr>
        <a:xfrm>
          <a:off x="4248150" y="8658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53</xdr:row>
      <xdr:rowOff>76200</xdr:rowOff>
    </xdr:from>
    <xdr:to>
      <xdr:col>11</xdr:col>
      <xdr:colOff>0</xdr:colOff>
      <xdr:row>55</xdr:row>
      <xdr:rowOff>76200</xdr:rowOff>
    </xdr:to>
    <xdr:sp>
      <xdr:nvSpPr>
        <xdr:cNvPr id="66" name="Line 291"/>
        <xdr:cNvSpPr>
          <a:spLocks/>
        </xdr:cNvSpPr>
      </xdr:nvSpPr>
      <xdr:spPr>
        <a:xfrm flipV="1">
          <a:off x="4000500" y="865822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58</xdr:row>
      <xdr:rowOff>0</xdr:rowOff>
    </xdr:from>
    <xdr:ext cx="0" cy="152400"/>
    <xdr:sp>
      <xdr:nvSpPr>
        <xdr:cNvPr id="67" name="Line 292"/>
        <xdr:cNvSpPr>
          <a:spLocks/>
        </xdr:cNvSpPr>
      </xdr:nvSpPr>
      <xdr:spPr>
        <a:xfrm>
          <a:off x="5467350" y="9391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58</xdr:row>
      <xdr:rowOff>76200</xdr:rowOff>
    </xdr:from>
    <xdr:to>
      <xdr:col>17</xdr:col>
      <xdr:colOff>0</xdr:colOff>
      <xdr:row>58</xdr:row>
      <xdr:rowOff>76200</xdr:rowOff>
    </xdr:to>
    <xdr:sp>
      <xdr:nvSpPr>
        <xdr:cNvPr id="68" name="Line 293"/>
        <xdr:cNvSpPr>
          <a:spLocks/>
        </xdr:cNvSpPr>
      </xdr:nvSpPr>
      <xdr:spPr>
        <a:xfrm>
          <a:off x="5619750" y="9467850"/>
          <a:ext cx="1466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76200</xdr:rowOff>
    </xdr:from>
    <xdr:to>
      <xdr:col>13</xdr:col>
      <xdr:colOff>0</xdr:colOff>
      <xdr:row>58</xdr:row>
      <xdr:rowOff>76200</xdr:rowOff>
    </xdr:to>
    <xdr:sp>
      <xdr:nvSpPr>
        <xdr:cNvPr id="69" name="Line 294"/>
        <xdr:cNvSpPr>
          <a:spLocks/>
        </xdr:cNvSpPr>
      </xdr:nvSpPr>
      <xdr:spPr>
        <a:xfrm>
          <a:off x="4248150" y="9467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76200</xdr:rowOff>
    </xdr:from>
    <xdr:to>
      <xdr:col>11</xdr:col>
      <xdr:colOff>0</xdr:colOff>
      <xdr:row>58</xdr:row>
      <xdr:rowOff>76200</xdr:rowOff>
    </xdr:to>
    <xdr:sp>
      <xdr:nvSpPr>
        <xdr:cNvPr id="70" name="Line 295"/>
        <xdr:cNvSpPr>
          <a:spLocks/>
        </xdr:cNvSpPr>
      </xdr:nvSpPr>
      <xdr:spPr>
        <a:xfrm>
          <a:off x="4000500" y="8982075"/>
          <a:ext cx="247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152400" cy="152400"/>
    <xdr:sp>
      <xdr:nvSpPr>
        <xdr:cNvPr id="71" name="Rectangle 296"/>
        <xdr:cNvSpPr>
          <a:spLocks/>
        </xdr:cNvSpPr>
      </xdr:nvSpPr>
      <xdr:spPr>
        <a:xfrm>
          <a:off x="609600" y="56673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35</xdr:row>
      <xdr:rowOff>76200</xdr:rowOff>
    </xdr:from>
    <xdr:to>
      <xdr:col>1</xdr:col>
      <xdr:colOff>0</xdr:colOff>
      <xdr:row>35</xdr:row>
      <xdr:rowOff>76200</xdr:rowOff>
    </xdr:to>
    <xdr:sp>
      <xdr:nvSpPr>
        <xdr:cNvPr id="72" name="Line 297"/>
        <xdr:cNvSpPr>
          <a:spLocks/>
        </xdr:cNvSpPr>
      </xdr:nvSpPr>
      <xdr:spPr>
        <a:xfrm>
          <a:off x="0" y="5743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="110" zoomScaleNormal="110" zoomScalePageLayoutView="0" workbookViewId="0" topLeftCell="A1">
      <selection activeCell="B13" sqref="B13"/>
    </sheetView>
  </sheetViews>
  <sheetFormatPr defaultColWidth="9.140625" defaultRowHeight="12.75"/>
  <cols>
    <col min="1" max="1" width="22.140625" style="2" bestFit="1" customWidth="1"/>
    <col min="2" max="2" width="14.57421875" style="2" customWidth="1"/>
    <col min="3" max="3" width="15.421875" style="2" customWidth="1"/>
    <col min="4" max="4" width="11.7109375" style="2" customWidth="1"/>
    <col min="5" max="16384" width="9.140625" style="2" customWidth="1"/>
  </cols>
  <sheetData>
    <row r="1" spans="1:4" ht="12.75">
      <c r="A1" s="1"/>
      <c r="C1" s="3"/>
      <c r="D1" s="1"/>
    </row>
    <row r="2" spans="2:4" ht="12.75">
      <c r="B2" s="3" t="s">
        <v>0</v>
      </c>
      <c r="C2" s="3"/>
      <c r="D2" s="1"/>
    </row>
    <row r="3" spans="1:4" ht="13.5" thickBot="1">
      <c r="A3" s="4"/>
      <c r="B3" s="5" t="s">
        <v>1</v>
      </c>
      <c r="C3" s="5" t="s">
        <v>2</v>
      </c>
      <c r="D3" s="5" t="s">
        <v>3</v>
      </c>
    </row>
    <row r="4" spans="1:4" ht="12.75">
      <c r="A4" s="6" t="s">
        <v>4</v>
      </c>
      <c r="B4" s="7">
        <v>0.6</v>
      </c>
      <c r="C4" s="7">
        <v>0.067</v>
      </c>
      <c r="D4" s="7">
        <f>SUM(B4:C4)</f>
        <v>0.667</v>
      </c>
    </row>
    <row r="5" spans="1:4" ht="13.5" thickBot="1">
      <c r="A5" s="5" t="s">
        <v>5</v>
      </c>
      <c r="B5" s="8">
        <v>0.1</v>
      </c>
      <c r="C5" s="8">
        <v>0.233</v>
      </c>
      <c r="D5" s="8">
        <f>SUM(B5:C5)</f>
        <v>0.333</v>
      </c>
    </row>
    <row r="6" spans="1:4" ht="12.75">
      <c r="A6" s="6" t="s">
        <v>3</v>
      </c>
      <c r="B6" s="7">
        <v>0.7</v>
      </c>
      <c r="C6" s="7">
        <v>0.3</v>
      </c>
      <c r="D6" s="7"/>
    </row>
    <row r="7" spans="1:4" ht="12.75">
      <c r="A7" s="9"/>
      <c r="B7" s="7"/>
      <c r="C7" s="7"/>
      <c r="D7" s="7"/>
    </row>
    <row r="8" spans="1:4" ht="12.75">
      <c r="A8" s="9"/>
      <c r="B8" s="10"/>
      <c r="C8" s="10"/>
      <c r="D8" s="10"/>
    </row>
    <row r="9" spans="2:4" ht="12.75">
      <c r="B9" s="11" t="s">
        <v>6</v>
      </c>
      <c r="C9" s="12"/>
      <c r="D9" s="10"/>
    </row>
    <row r="10" spans="2:4" ht="12.75">
      <c r="B10" s="11" t="s">
        <v>7</v>
      </c>
      <c r="C10" s="12"/>
      <c r="D10" s="10"/>
    </row>
    <row r="11" spans="1:4" ht="13.5" thickBot="1">
      <c r="A11" s="4"/>
      <c r="B11" s="13" t="s">
        <v>1</v>
      </c>
      <c r="C11" s="13" t="s">
        <v>2</v>
      </c>
      <c r="D11" s="10"/>
    </row>
    <row r="12" spans="1:4" ht="12.75">
      <c r="A12" s="6" t="s">
        <v>4</v>
      </c>
      <c r="B12" s="7">
        <f>B4/$D4</f>
        <v>0.8995502248875561</v>
      </c>
      <c r="C12" s="7">
        <f>C4/$D4</f>
        <v>0.10044977511244378</v>
      </c>
      <c r="D12" s="10"/>
    </row>
    <row r="13" spans="1:4" ht="13.5" thickBot="1">
      <c r="A13" s="5" t="s">
        <v>5</v>
      </c>
      <c r="B13" s="8">
        <f>B5/$D5</f>
        <v>0.3003003003003003</v>
      </c>
      <c r="C13" s="8">
        <f>C5/$D5</f>
        <v>0.6996996996996997</v>
      </c>
      <c r="D13" s="10"/>
    </row>
    <row r="14" spans="1:4" ht="12.75">
      <c r="A14" s="9"/>
      <c r="B14" s="7"/>
      <c r="C14" s="7"/>
      <c r="D14" s="10"/>
    </row>
    <row r="15" spans="2:4" ht="12.75">
      <c r="B15" s="10"/>
      <c r="C15" s="10"/>
      <c r="D15" s="10"/>
    </row>
    <row r="16" spans="2:4" ht="12.75">
      <c r="B16" s="11" t="s">
        <v>6</v>
      </c>
      <c r="C16" s="12"/>
      <c r="D16" s="10"/>
    </row>
    <row r="17" spans="2:4" ht="12.75">
      <c r="B17" s="11" t="s">
        <v>8</v>
      </c>
      <c r="C17" s="12"/>
      <c r="D17" s="10"/>
    </row>
    <row r="18" spans="1:4" ht="13.5" thickBot="1">
      <c r="A18" s="4"/>
      <c r="B18" s="13" t="s">
        <v>1</v>
      </c>
      <c r="C18" s="13" t="s">
        <v>2</v>
      </c>
      <c r="D18" s="10"/>
    </row>
    <row r="19" spans="1:4" ht="12.75">
      <c r="A19" s="6" t="s">
        <v>4</v>
      </c>
      <c r="B19" s="7">
        <f>B4/B$6</f>
        <v>0.8571428571428572</v>
      </c>
      <c r="C19" s="7">
        <f>C4/C$6</f>
        <v>0.22333333333333336</v>
      </c>
      <c r="D19" s="10"/>
    </row>
    <row r="20" spans="1:4" ht="13.5" thickBot="1">
      <c r="A20" s="5" t="s">
        <v>5</v>
      </c>
      <c r="B20" s="8">
        <f>B5/B$6</f>
        <v>0.14285714285714288</v>
      </c>
      <c r="C20" s="8">
        <f>C5/C$6</f>
        <v>0.7766666666666667</v>
      </c>
      <c r="D20" s="10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V100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140625" style="19" customWidth="1"/>
    <col min="2" max="2" width="2.28125" style="19" customWidth="1"/>
    <col min="3" max="3" width="3.7109375" style="19" customWidth="1"/>
    <col min="4" max="5" width="9.140625" style="19" customWidth="1"/>
    <col min="6" max="6" width="2.28125" style="19" customWidth="1"/>
    <col min="7" max="7" width="3.7109375" style="19" customWidth="1"/>
    <col min="8" max="9" width="9.140625" style="19" customWidth="1"/>
    <col min="10" max="10" width="2.28125" style="19" customWidth="1"/>
    <col min="11" max="16384" width="9.140625" style="19" customWidth="1"/>
  </cols>
  <sheetData>
    <row r="2" spans="1:11" ht="12.75">
      <c r="A2" s="18"/>
      <c r="B2" s="18"/>
      <c r="C2" s="18"/>
      <c r="D2" s="18"/>
      <c r="E2" s="18"/>
      <c r="F2" s="18"/>
      <c r="G2" s="18"/>
      <c r="H2" s="19">
        <v>0.7</v>
      </c>
      <c r="I2" s="18"/>
      <c r="J2" s="18"/>
      <c r="K2" s="18"/>
    </row>
    <row r="3" spans="1:11" ht="12.75">
      <c r="A3" s="18"/>
      <c r="B3" s="18"/>
      <c r="C3" s="18"/>
      <c r="D3" s="18"/>
      <c r="E3" s="18"/>
      <c r="F3" s="18"/>
      <c r="G3" s="18"/>
      <c r="H3" s="19" t="s">
        <v>1</v>
      </c>
      <c r="I3" s="18"/>
      <c r="J3" s="18"/>
      <c r="K3" s="18"/>
    </row>
    <row r="4" spans="1:1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>
        <f>SUM(H5,D7)</f>
        <v>150</v>
      </c>
    </row>
    <row r="5" spans="1:11" ht="12.75">
      <c r="A5" s="18"/>
      <c r="B5" s="18"/>
      <c r="C5" s="18"/>
      <c r="D5" s="19" t="s">
        <v>9</v>
      </c>
      <c r="E5" s="18"/>
      <c r="F5" s="18"/>
      <c r="G5" s="18"/>
      <c r="H5" s="19">
        <v>175</v>
      </c>
      <c r="I5" s="18">
        <f>K4</f>
        <v>150</v>
      </c>
      <c r="J5" s="18"/>
      <c r="K5" s="18"/>
    </row>
    <row r="6" spans="1:11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.75">
      <c r="A7" s="18"/>
      <c r="B7" s="18"/>
      <c r="C7" s="18"/>
      <c r="D7" s="19">
        <v>-25</v>
      </c>
      <c r="E7" s="18">
        <f>IF(ABS(1-SUM(H2,H7))&lt;=0.00001,SUM(H2*I5,H7*I10),NA())</f>
        <v>126</v>
      </c>
      <c r="F7" s="18"/>
      <c r="G7" s="18"/>
      <c r="H7" s="18">
        <v>0.3</v>
      </c>
      <c r="I7" s="18"/>
      <c r="J7" s="18"/>
      <c r="K7" s="18"/>
    </row>
    <row r="8" spans="1:11" ht="12.75">
      <c r="A8" s="18"/>
      <c r="B8" s="18"/>
      <c r="C8" s="18"/>
      <c r="D8" s="18"/>
      <c r="E8" s="18"/>
      <c r="F8" s="18"/>
      <c r="G8" s="18"/>
      <c r="H8" s="19" t="s">
        <v>2</v>
      </c>
      <c r="I8" s="18"/>
      <c r="J8" s="18"/>
      <c r="K8" s="18"/>
    </row>
    <row r="9" spans="1:1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>
        <f>SUM(H10,D7)</f>
        <v>70</v>
      </c>
    </row>
    <row r="10" spans="1:11" ht="12.75">
      <c r="A10" s="20"/>
      <c r="B10" s="18"/>
      <c r="C10" s="18"/>
      <c r="D10" s="18"/>
      <c r="E10" s="18"/>
      <c r="F10" s="18"/>
      <c r="G10" s="18"/>
      <c r="H10" s="19">
        <v>95</v>
      </c>
      <c r="I10" s="18">
        <f>K9</f>
        <v>70</v>
      </c>
      <c r="J10" s="18"/>
      <c r="K10" s="18"/>
    </row>
    <row r="11" spans="1:11" ht="12.75">
      <c r="A11" s="18"/>
      <c r="B11" s="18">
        <f>IF(A12=E7,1,IF(A12=E17,2))</f>
        <v>1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2.75">
      <c r="A12" s="21">
        <f>MAX(E7,E17)</f>
        <v>126</v>
      </c>
      <c r="B12" s="18"/>
      <c r="C12" s="18"/>
      <c r="D12" s="18"/>
      <c r="E12" s="18"/>
      <c r="F12" s="18"/>
      <c r="G12" s="18"/>
      <c r="H12" s="19">
        <v>0.7</v>
      </c>
      <c r="I12" s="18"/>
      <c r="J12" s="18"/>
      <c r="K12" s="18"/>
    </row>
    <row r="13" spans="1:11" ht="12.75">
      <c r="A13" s="18"/>
      <c r="B13" s="18"/>
      <c r="C13" s="18"/>
      <c r="D13" s="18"/>
      <c r="E13" s="18"/>
      <c r="F13" s="18"/>
      <c r="G13" s="18"/>
      <c r="H13" s="19" t="s">
        <v>1</v>
      </c>
      <c r="I13" s="18"/>
      <c r="J13" s="18"/>
      <c r="K13" s="18"/>
    </row>
    <row r="14" spans="1:11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>
        <f>SUM(H15,D17)</f>
        <v>110</v>
      </c>
    </row>
    <row r="15" spans="1:11" ht="12.75">
      <c r="A15" s="18"/>
      <c r="B15" s="18"/>
      <c r="C15" s="18"/>
      <c r="D15" s="19" t="s">
        <v>11</v>
      </c>
      <c r="E15" s="18"/>
      <c r="F15" s="18"/>
      <c r="G15" s="18"/>
      <c r="H15" s="19">
        <v>125</v>
      </c>
      <c r="I15" s="18">
        <f>K14</f>
        <v>110</v>
      </c>
      <c r="J15" s="18"/>
      <c r="K15" s="18"/>
    </row>
    <row r="16" ht="12.75"/>
    <row r="17" spans="4:8" ht="12.75">
      <c r="D17" s="19">
        <v>-15</v>
      </c>
      <c r="E17" s="19">
        <f>IF(ABS(1-SUM(H12,H17))&lt;=0.00001,SUM(H12*I15,H17*I20),NA())</f>
        <v>104</v>
      </c>
      <c r="H17" s="18">
        <v>0.3</v>
      </c>
    </row>
    <row r="18" ht="12.75">
      <c r="H18" s="19" t="s">
        <v>2</v>
      </c>
    </row>
    <row r="19" ht="12.75">
      <c r="K19" s="19">
        <f>SUM(H20,D17)</f>
        <v>90</v>
      </c>
    </row>
    <row r="20" spans="8:9" ht="12.75">
      <c r="H20" s="19">
        <v>105</v>
      </c>
      <c r="I20" s="19">
        <f>K19</f>
        <v>90</v>
      </c>
    </row>
    <row r="1001" spans="190:204" ht="12.75">
      <c r="GH1001" s="19" t="s">
        <v>14</v>
      </c>
      <c r="GI1001" s="19" t="s">
        <v>15</v>
      </c>
      <c r="GJ1001" s="19" t="s">
        <v>16</v>
      </c>
      <c r="GK1001" s="19" t="s">
        <v>17</v>
      </c>
      <c r="GL1001" s="19" t="s">
        <v>18</v>
      </c>
      <c r="GM1001" s="19" t="s">
        <v>19</v>
      </c>
      <c r="GN1001" s="19" t="s">
        <v>20</v>
      </c>
      <c r="GO1001" s="19" t="s">
        <v>21</v>
      </c>
      <c r="GP1001" s="19" t="s">
        <v>22</v>
      </c>
      <c r="GQ1001" s="19" t="s">
        <v>23</v>
      </c>
      <c r="GR1001" s="19" t="s">
        <v>24</v>
      </c>
      <c r="GS1001" s="19" t="s">
        <v>25</v>
      </c>
      <c r="GT1001" s="19" t="s">
        <v>26</v>
      </c>
      <c r="GU1001" s="19" t="s">
        <v>27</v>
      </c>
      <c r="GV1001" s="19" t="s">
        <v>28</v>
      </c>
    </row>
    <row r="1002" spans="189:204" ht="12.75">
      <c r="GG1002" s="19">
        <v>0</v>
      </c>
      <c r="GH1002" s="19">
        <v>0</v>
      </c>
      <c r="GI1002" s="19" t="s">
        <v>29</v>
      </c>
      <c r="GJ1002" s="19">
        <v>0</v>
      </c>
      <c r="GK1002" s="19">
        <v>0</v>
      </c>
      <c r="GL1002" s="19">
        <v>0</v>
      </c>
      <c r="GM1002" s="19" t="s">
        <v>30</v>
      </c>
      <c r="GN1002" s="19">
        <v>2</v>
      </c>
      <c r="GO1002" s="19">
        <v>1</v>
      </c>
      <c r="GP1002" s="19">
        <v>2</v>
      </c>
      <c r="GQ1002" s="19">
        <v>0</v>
      </c>
      <c r="GR1002" s="19">
        <v>0</v>
      </c>
      <c r="GS1002" s="19">
        <v>0</v>
      </c>
      <c r="GT1002" s="19">
        <v>9</v>
      </c>
      <c r="GU1002" s="19">
        <v>1</v>
      </c>
      <c r="GV1002" s="19" t="b">
        <v>1</v>
      </c>
    </row>
    <row r="1003" spans="189:204" ht="12.75">
      <c r="GG1003" s="19">
        <v>2</v>
      </c>
      <c r="GH1003" s="19">
        <v>1</v>
      </c>
      <c r="GK1003" s="19">
        <v>0</v>
      </c>
      <c r="GL1003" s="19">
        <v>0</v>
      </c>
      <c r="GM1003" s="19" t="s">
        <v>31</v>
      </c>
      <c r="GN1003" s="19">
        <v>2</v>
      </c>
      <c r="GO1003" s="19">
        <v>3</v>
      </c>
      <c r="GP1003" s="19">
        <v>4</v>
      </c>
      <c r="GQ1003" s="19">
        <v>0</v>
      </c>
      <c r="GR1003" s="19">
        <v>0</v>
      </c>
      <c r="GS1003" s="19">
        <v>0</v>
      </c>
      <c r="GT1003" s="19">
        <v>4</v>
      </c>
      <c r="GU1003" s="19">
        <v>5</v>
      </c>
      <c r="GV1003" s="19" t="b">
        <v>1</v>
      </c>
    </row>
    <row r="1004" spans="189:204" ht="12.75">
      <c r="GG1004" s="19">
        <v>0</v>
      </c>
      <c r="GH1004" s="19">
        <v>2</v>
      </c>
      <c r="GK1004" s="19">
        <v>0</v>
      </c>
      <c r="GL1004" s="19">
        <v>0</v>
      </c>
      <c r="GM1004" s="19" t="s">
        <v>31</v>
      </c>
      <c r="GN1004" s="19">
        <v>2</v>
      </c>
      <c r="GO1004" s="19">
        <v>5</v>
      </c>
      <c r="GP1004" s="19">
        <v>6</v>
      </c>
      <c r="GQ1004" s="19">
        <v>0</v>
      </c>
      <c r="GR1004" s="19">
        <v>0</v>
      </c>
      <c r="GS1004" s="19">
        <v>0</v>
      </c>
      <c r="GT1004" s="19">
        <v>14</v>
      </c>
      <c r="GU1004" s="19">
        <v>5</v>
      </c>
      <c r="GV1004" s="19" t="b">
        <v>1</v>
      </c>
    </row>
    <row r="1005" spans="189:204" ht="12.75">
      <c r="GG1005" s="19">
        <v>5</v>
      </c>
      <c r="GH1005" s="19">
        <v>3</v>
      </c>
      <c r="GL1005" s="19">
        <v>1</v>
      </c>
      <c r="GM1005" s="19" t="s">
        <v>32</v>
      </c>
      <c r="GN1005" s="19">
        <v>0</v>
      </c>
      <c r="GO1005" s="19">
        <v>0</v>
      </c>
      <c r="GP1005" s="19">
        <v>0</v>
      </c>
      <c r="GQ1005" s="19">
        <v>0</v>
      </c>
      <c r="GR1005" s="19">
        <v>0</v>
      </c>
      <c r="GS1005" s="19">
        <v>0</v>
      </c>
      <c r="GT1005" s="19">
        <v>2</v>
      </c>
      <c r="GU1005" s="19">
        <v>9</v>
      </c>
      <c r="GV1005" s="19" t="b">
        <v>1</v>
      </c>
    </row>
    <row r="1006" spans="189:204" ht="12.75">
      <c r="GG1006" s="19">
        <v>6</v>
      </c>
      <c r="GH1006" s="19">
        <v>4</v>
      </c>
      <c r="GL1006" s="19">
        <v>1</v>
      </c>
      <c r="GM1006" s="19" t="s">
        <v>32</v>
      </c>
      <c r="GN1006" s="19">
        <v>0</v>
      </c>
      <c r="GO1006" s="19">
        <v>0</v>
      </c>
      <c r="GP1006" s="19">
        <v>0</v>
      </c>
      <c r="GQ1006" s="19">
        <v>0</v>
      </c>
      <c r="GR1006" s="19">
        <v>0</v>
      </c>
      <c r="GS1006" s="19">
        <v>0</v>
      </c>
      <c r="GT1006" s="19">
        <v>7</v>
      </c>
      <c r="GU1006" s="19">
        <v>9</v>
      </c>
      <c r="GV1006" s="19" t="b">
        <v>1</v>
      </c>
    </row>
    <row r="1007" spans="190:204" ht="12.75">
      <c r="GH1007" s="19">
        <v>5</v>
      </c>
      <c r="GL1007" s="19">
        <v>2</v>
      </c>
      <c r="GM1007" s="19" t="s">
        <v>32</v>
      </c>
      <c r="GN1007" s="19">
        <v>0</v>
      </c>
      <c r="GO1007" s="19">
        <v>0</v>
      </c>
      <c r="GP1007" s="19">
        <v>0</v>
      </c>
      <c r="GQ1007" s="19">
        <v>0</v>
      </c>
      <c r="GR1007" s="19">
        <v>0</v>
      </c>
      <c r="GS1007" s="19">
        <v>0</v>
      </c>
      <c r="GT1007" s="19">
        <v>12</v>
      </c>
      <c r="GU1007" s="19">
        <v>9</v>
      </c>
      <c r="GV1007" s="19" t="b">
        <v>1</v>
      </c>
    </row>
    <row r="1008" spans="190:204" ht="12.75">
      <c r="GH1008" s="19">
        <v>6</v>
      </c>
      <c r="GL1008" s="19">
        <v>2</v>
      </c>
      <c r="GM1008" s="19" t="s">
        <v>32</v>
      </c>
      <c r="GN1008" s="19">
        <v>0</v>
      </c>
      <c r="GO1008" s="19">
        <v>0</v>
      </c>
      <c r="GP1008" s="19">
        <v>0</v>
      </c>
      <c r="GQ1008" s="19">
        <v>0</v>
      </c>
      <c r="GR1008" s="19">
        <v>0</v>
      </c>
      <c r="GS1008" s="19">
        <v>0</v>
      </c>
      <c r="GT1008" s="19">
        <v>17</v>
      </c>
      <c r="GU1008" s="19">
        <v>9</v>
      </c>
      <c r="GV1008" s="19" t="b">
        <v>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V1017"/>
  <sheetViews>
    <sheetView zoomScale="91" zoomScaleNormal="91" zoomScalePageLayoutView="0" workbookViewId="0" topLeftCell="A1">
      <selection activeCell="U13" sqref="U13"/>
    </sheetView>
  </sheetViews>
  <sheetFormatPr defaultColWidth="9.140625" defaultRowHeight="12.75"/>
  <cols>
    <col min="1" max="1" width="9.140625" style="15" customWidth="1"/>
    <col min="2" max="2" width="2.28125" style="15" customWidth="1"/>
    <col min="3" max="3" width="3.7109375" style="15" customWidth="1"/>
    <col min="4" max="5" width="9.140625" style="15" customWidth="1"/>
    <col min="6" max="6" width="2.28125" style="15" customWidth="1"/>
    <col min="7" max="7" width="3.7109375" style="15" customWidth="1"/>
    <col min="8" max="9" width="9.140625" style="15" customWidth="1"/>
    <col min="10" max="10" width="2.28125" style="15" customWidth="1"/>
    <col min="11" max="11" width="3.7109375" style="15" customWidth="1"/>
    <col min="12" max="13" width="9.140625" style="15" customWidth="1"/>
    <col min="14" max="14" width="2.28125" style="15" customWidth="1"/>
    <col min="15" max="15" width="3.7109375" style="15" customWidth="1"/>
    <col min="16" max="17" width="9.140625" style="15" customWidth="1"/>
    <col min="18" max="18" width="2.28125" style="15" customWidth="1"/>
    <col min="19" max="16384" width="9.140625" style="15" customWidth="1"/>
  </cols>
  <sheetData>
    <row r="2" spans="1:19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>
        <v>0.9</v>
      </c>
      <c r="Q2" s="14"/>
      <c r="R2" s="14"/>
      <c r="S2" s="14"/>
    </row>
    <row r="3" spans="1:19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1</v>
      </c>
      <c r="Q3" s="14"/>
      <c r="R3" s="14"/>
      <c r="S3" s="14"/>
    </row>
    <row r="4" spans="1:1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>
        <f>SUM(P5,L7,H12,D22)</f>
        <v>150</v>
      </c>
    </row>
    <row r="5" spans="1:1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 t="s">
        <v>9</v>
      </c>
      <c r="M5" s="14"/>
      <c r="N5" s="14"/>
      <c r="O5" s="14"/>
      <c r="P5" s="15">
        <v>175</v>
      </c>
      <c r="Q5" s="14">
        <f>S4</f>
        <v>150</v>
      </c>
      <c r="R5" s="14"/>
      <c r="S5" s="14"/>
    </row>
    <row r="6" spans="1:19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5">
        <v>-25</v>
      </c>
      <c r="M7" s="14">
        <f>IF(ABS(1-SUM(P2,P7))&lt;=0.00001,SUM(P2*Q5,P7*Q10),NA())</f>
        <v>142</v>
      </c>
      <c r="N7" s="14"/>
      <c r="O7" s="14"/>
      <c r="P7" s="14">
        <v>0.1</v>
      </c>
      <c r="Q7" s="14"/>
      <c r="R7" s="14"/>
      <c r="S7" s="14"/>
    </row>
    <row r="8" spans="1:19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 t="s">
        <v>2</v>
      </c>
      <c r="Q8" s="14"/>
      <c r="R8" s="14"/>
      <c r="S8" s="14"/>
    </row>
    <row r="9" spans="1:19" ht="12.75">
      <c r="A9" s="14"/>
      <c r="B9" s="14"/>
      <c r="C9" s="14"/>
      <c r="D9" s="14"/>
      <c r="E9" s="14"/>
      <c r="F9" s="14"/>
      <c r="G9" s="14"/>
      <c r="H9" s="15">
        <v>0.667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>
        <f>SUM(P10,L7,H12,D22)</f>
        <v>70</v>
      </c>
    </row>
    <row r="10" spans="1:19" ht="12.75">
      <c r="A10" s="14"/>
      <c r="B10" s="14"/>
      <c r="C10" s="14"/>
      <c r="D10" s="14"/>
      <c r="E10" s="14"/>
      <c r="F10" s="14"/>
      <c r="G10" s="14"/>
      <c r="H10" s="15" t="s">
        <v>10</v>
      </c>
      <c r="I10" s="14"/>
      <c r="J10" s="14"/>
      <c r="K10" s="14"/>
      <c r="L10" s="14"/>
      <c r="M10" s="14"/>
      <c r="N10" s="14"/>
      <c r="O10" s="14"/>
      <c r="P10" s="15">
        <v>95</v>
      </c>
      <c r="Q10" s="14">
        <f>S9</f>
        <v>70</v>
      </c>
      <c r="R10" s="14"/>
      <c r="S10" s="14"/>
    </row>
    <row r="11" spans="1:19" ht="12.75">
      <c r="A11" s="14"/>
      <c r="B11" s="14"/>
      <c r="C11" s="14"/>
      <c r="D11" s="14"/>
      <c r="E11" s="14"/>
      <c r="F11" s="14"/>
      <c r="G11" s="14"/>
      <c r="H11" s="14"/>
      <c r="I11" s="14"/>
      <c r="J11" s="14">
        <f>IF(I12=M7,1,IF(I12=M17,2))</f>
        <v>1</v>
      </c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14"/>
      <c r="B12" s="14"/>
      <c r="C12" s="14"/>
      <c r="D12" s="14"/>
      <c r="E12" s="14"/>
      <c r="F12" s="14"/>
      <c r="G12" s="14"/>
      <c r="H12" s="15">
        <v>0</v>
      </c>
      <c r="I12" s="14">
        <f>MAX(M7,M17)</f>
        <v>142</v>
      </c>
      <c r="J12" s="14"/>
      <c r="K12" s="14"/>
      <c r="L12" s="14"/>
      <c r="M12" s="14"/>
      <c r="N12" s="14"/>
      <c r="O12" s="14"/>
      <c r="P12" s="15">
        <v>0.9</v>
      </c>
      <c r="Q12" s="14"/>
      <c r="R12" s="14"/>
      <c r="S12" s="14"/>
    </row>
    <row r="13" spans="1:19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 t="s">
        <v>1</v>
      </c>
      <c r="Q13" s="14"/>
      <c r="R13" s="14"/>
      <c r="S13" s="14"/>
    </row>
    <row r="14" spans="1:19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>
        <f>SUM(P15,L17,H12,D22)</f>
        <v>110</v>
      </c>
    </row>
    <row r="15" spans="1:19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 t="s">
        <v>11</v>
      </c>
      <c r="M15" s="14"/>
      <c r="N15" s="14"/>
      <c r="O15" s="14"/>
      <c r="P15" s="15">
        <v>125</v>
      </c>
      <c r="Q15" s="14">
        <f>S14</f>
        <v>110</v>
      </c>
      <c r="R15" s="14"/>
      <c r="S15" s="14"/>
    </row>
    <row r="16" spans="1:19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>
        <v>-15</v>
      </c>
      <c r="M17" s="14">
        <f>IF(ABS(1-SUM(P12,P17))&lt;=0.00001,SUM(P12*Q15,P17*Q20),NA())</f>
        <v>108</v>
      </c>
      <c r="N17" s="14"/>
      <c r="O17" s="14"/>
      <c r="P17" s="14">
        <v>0.1</v>
      </c>
      <c r="Q17" s="14"/>
      <c r="R17" s="14"/>
      <c r="S17" s="14"/>
    </row>
    <row r="18" spans="1:19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 t="s">
        <v>2</v>
      </c>
      <c r="Q18" s="14"/>
      <c r="R18" s="14"/>
      <c r="S18" s="14"/>
    </row>
    <row r="19" spans="1:19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>
        <f>SUM(P20,L17,H12,D22)</f>
        <v>90</v>
      </c>
    </row>
    <row r="20" spans="1:19" ht="12.75">
      <c r="A20" s="16"/>
      <c r="B20" s="14"/>
      <c r="C20" s="14"/>
      <c r="D20" s="15" t="s">
        <v>12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>
        <v>105</v>
      </c>
      <c r="Q20" s="14">
        <f>S19</f>
        <v>90</v>
      </c>
      <c r="R20" s="14"/>
      <c r="S20" s="14"/>
    </row>
    <row r="21" spans="1:19" ht="12.75">
      <c r="A21" s="14"/>
      <c r="B21" s="14">
        <f>IF(A22=E22,1)</f>
        <v>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17">
        <f>MAX(E22)</f>
        <v>126.682</v>
      </c>
      <c r="B22" s="14"/>
      <c r="C22" s="14"/>
      <c r="D22" s="15">
        <v>0</v>
      </c>
      <c r="E22" s="17">
        <f>IF(ABS(1-SUM(H9,H29))&lt;=0.00001,SUM(H9*I12,H29*I32),NA())</f>
        <v>126.682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>
        <v>0.3</v>
      </c>
      <c r="Q22" s="14"/>
      <c r="R22" s="14"/>
      <c r="S22" s="14"/>
    </row>
    <row r="23" spans="1:19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 t="s">
        <v>1</v>
      </c>
      <c r="Q23" s="14"/>
      <c r="R23" s="14"/>
      <c r="S23" s="14"/>
    </row>
    <row r="24" spans="1:19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f>SUM(P25,L27,H32,D22)</f>
        <v>150</v>
      </c>
    </row>
    <row r="25" spans="1:19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 t="s">
        <v>9</v>
      </c>
      <c r="M25" s="14"/>
      <c r="N25" s="14"/>
      <c r="O25" s="14"/>
      <c r="P25" s="15">
        <v>175</v>
      </c>
      <c r="Q25" s="14">
        <f>S24</f>
        <v>150</v>
      </c>
      <c r="R25" s="14"/>
      <c r="S25" s="14"/>
    </row>
    <row r="26" ht="12.75"/>
    <row r="27" spans="12:16" ht="12.75">
      <c r="L27" s="15">
        <v>-25</v>
      </c>
      <c r="M27" s="15">
        <f>IF(ABS(1-SUM(P22,P27))&lt;=0.00001,SUM(P22*Q25,P27*Q30),NA())</f>
        <v>94</v>
      </c>
      <c r="P27" s="14">
        <v>0.7</v>
      </c>
    </row>
    <row r="28" ht="12.75">
      <c r="P28" s="15" t="s">
        <v>2</v>
      </c>
    </row>
    <row r="29" spans="8:19" ht="12.75">
      <c r="H29" s="15">
        <v>0.333</v>
      </c>
      <c r="S29" s="15">
        <f>SUM(P30,L27,H32,D22)</f>
        <v>70</v>
      </c>
    </row>
    <row r="30" spans="8:17" ht="12.75">
      <c r="H30" s="15" t="s">
        <v>13</v>
      </c>
      <c r="P30" s="15">
        <v>95</v>
      </c>
      <c r="Q30" s="15">
        <f>S29</f>
        <v>70</v>
      </c>
    </row>
    <row r="31" ht="12.75">
      <c r="J31" s="15">
        <f>IF(I32=M27,1,IF(I32=M37,2))</f>
        <v>2</v>
      </c>
    </row>
    <row r="32" spans="8:16" ht="12.75">
      <c r="H32" s="15">
        <v>0</v>
      </c>
      <c r="I32" s="15">
        <f>MAX(M27,M37)</f>
        <v>96</v>
      </c>
      <c r="P32" s="15">
        <v>0.3</v>
      </c>
    </row>
    <row r="33" ht="12.75">
      <c r="P33" s="15" t="s">
        <v>1</v>
      </c>
    </row>
    <row r="34" ht="12.75">
      <c r="S34" s="15">
        <f>SUM(P35,L37,H32,D22)</f>
        <v>110</v>
      </c>
    </row>
    <row r="35" spans="12:17" ht="12.75">
      <c r="L35" s="15" t="s">
        <v>11</v>
      </c>
      <c r="P35" s="15">
        <v>125</v>
      </c>
      <c r="Q35" s="15">
        <f>S34</f>
        <v>110</v>
      </c>
    </row>
    <row r="36" ht="12.75"/>
    <row r="37" spans="12:16" ht="12.75">
      <c r="L37" s="15">
        <v>-15</v>
      </c>
      <c r="M37" s="15">
        <f>IF(ABS(1-SUM(P32,P37))&lt;=0.00001,SUM(P32*Q35,P37*Q40),NA())</f>
        <v>96</v>
      </c>
      <c r="P37" s="14">
        <v>0.7</v>
      </c>
    </row>
    <row r="38" ht="12.75">
      <c r="P38" s="15" t="s">
        <v>2</v>
      </c>
    </row>
    <row r="39" ht="12.75">
      <c r="S39" s="15">
        <f>SUM(P40,L37,H32,D22)</f>
        <v>90</v>
      </c>
    </row>
    <row r="40" spans="16:17" ht="12.75">
      <c r="P40" s="15">
        <v>105</v>
      </c>
      <c r="Q40" s="15">
        <f>S39</f>
        <v>90</v>
      </c>
    </row>
    <row r="1001" spans="190:204" ht="12.75">
      <c r="GH1001" s="15" t="s">
        <v>14</v>
      </c>
      <c r="GI1001" s="15" t="s">
        <v>15</v>
      </c>
      <c r="GJ1001" s="15" t="s">
        <v>16</v>
      </c>
      <c r="GK1001" s="15" t="s">
        <v>17</v>
      </c>
      <c r="GL1001" s="15" t="s">
        <v>18</v>
      </c>
      <c r="GM1001" s="15" t="s">
        <v>19</v>
      </c>
      <c r="GN1001" s="15" t="s">
        <v>20</v>
      </c>
      <c r="GO1001" s="15" t="s">
        <v>21</v>
      </c>
      <c r="GP1001" s="15" t="s">
        <v>22</v>
      </c>
      <c r="GQ1001" s="15" t="s">
        <v>23</v>
      </c>
      <c r="GR1001" s="15" t="s">
        <v>24</v>
      </c>
      <c r="GS1001" s="15" t="s">
        <v>25</v>
      </c>
      <c r="GT1001" s="15" t="s">
        <v>26</v>
      </c>
      <c r="GU1001" s="15" t="s">
        <v>27</v>
      </c>
      <c r="GV1001" s="15" t="s">
        <v>28</v>
      </c>
    </row>
    <row r="1002" spans="189:204" ht="12.75">
      <c r="GG1002" s="15">
        <v>0</v>
      </c>
      <c r="GH1002" s="15">
        <v>0</v>
      </c>
      <c r="GI1002" s="15" t="s">
        <v>29</v>
      </c>
      <c r="GJ1002" s="15">
        <v>0</v>
      </c>
      <c r="GK1002" s="15">
        <v>0</v>
      </c>
      <c r="GL1002" s="15">
        <v>0</v>
      </c>
      <c r="GM1002" s="15" t="s">
        <v>30</v>
      </c>
      <c r="GN1002" s="15">
        <v>1</v>
      </c>
      <c r="GO1002" s="15">
        <v>8</v>
      </c>
      <c r="GP1002" s="15">
        <v>0</v>
      </c>
      <c r="GQ1002" s="15">
        <v>0</v>
      </c>
      <c r="GR1002" s="15">
        <v>0</v>
      </c>
      <c r="GS1002" s="15">
        <v>0</v>
      </c>
      <c r="GT1002" s="15">
        <v>19</v>
      </c>
      <c r="GU1002" s="15">
        <v>1</v>
      </c>
      <c r="GV1002" s="15" t="b">
        <v>1</v>
      </c>
    </row>
    <row r="1003" spans="189:204" ht="12.75">
      <c r="GG1003" s="15">
        <v>10</v>
      </c>
      <c r="GH1003" s="15">
        <v>1</v>
      </c>
      <c r="GK1003" s="15">
        <v>0</v>
      </c>
      <c r="GL1003" s="15">
        <v>7</v>
      </c>
      <c r="GM1003" s="15" t="s">
        <v>31</v>
      </c>
      <c r="GN1003" s="15">
        <v>2</v>
      </c>
      <c r="GO1003" s="15">
        <v>3</v>
      </c>
      <c r="GP1003" s="15">
        <v>4</v>
      </c>
      <c r="GQ1003" s="15">
        <v>0</v>
      </c>
      <c r="GR1003" s="15">
        <v>0</v>
      </c>
      <c r="GS1003" s="15">
        <v>0</v>
      </c>
      <c r="GT1003" s="15">
        <v>4</v>
      </c>
      <c r="GU1003" s="15">
        <v>13</v>
      </c>
      <c r="GV1003" s="15" t="b">
        <v>1</v>
      </c>
    </row>
    <row r="1004" spans="189:204" ht="12.75">
      <c r="GG1004" s="15">
        <v>11</v>
      </c>
      <c r="GH1004" s="15">
        <v>2</v>
      </c>
      <c r="GK1004" s="15">
        <v>0</v>
      </c>
      <c r="GL1004" s="15">
        <v>7</v>
      </c>
      <c r="GM1004" s="15" t="s">
        <v>31</v>
      </c>
      <c r="GN1004" s="15">
        <v>2</v>
      </c>
      <c r="GO1004" s="15">
        <v>5</v>
      </c>
      <c r="GP1004" s="15">
        <v>6</v>
      </c>
      <c r="GQ1004" s="15">
        <v>0</v>
      </c>
      <c r="GR1004" s="15">
        <v>0</v>
      </c>
      <c r="GS1004" s="15">
        <v>0</v>
      </c>
      <c r="GT1004" s="15">
        <v>14</v>
      </c>
      <c r="GU1004" s="15">
        <v>13</v>
      </c>
      <c r="GV1004" s="15" t="b">
        <v>1</v>
      </c>
    </row>
    <row r="1005" spans="189:204" ht="12.75">
      <c r="GG1005" s="15">
        <v>12</v>
      </c>
      <c r="GH1005" s="15">
        <v>3</v>
      </c>
      <c r="GL1005" s="15">
        <v>1</v>
      </c>
      <c r="GM1005" s="15" t="s">
        <v>32</v>
      </c>
      <c r="GN1005" s="15">
        <v>0</v>
      </c>
      <c r="GO1005" s="15">
        <v>0</v>
      </c>
      <c r="GP1005" s="15">
        <v>0</v>
      </c>
      <c r="GQ1005" s="15">
        <v>0</v>
      </c>
      <c r="GR1005" s="15">
        <v>0</v>
      </c>
      <c r="GS1005" s="15">
        <v>0</v>
      </c>
      <c r="GT1005" s="15">
        <v>2</v>
      </c>
      <c r="GU1005" s="15">
        <v>17</v>
      </c>
      <c r="GV1005" s="15" t="b">
        <v>1</v>
      </c>
    </row>
    <row r="1006" spans="189:204" ht="12.75">
      <c r="GG1006" s="15">
        <v>13</v>
      </c>
      <c r="GH1006" s="15">
        <v>4</v>
      </c>
      <c r="GL1006" s="15">
        <v>1</v>
      </c>
      <c r="GM1006" s="15" t="s">
        <v>32</v>
      </c>
      <c r="GN1006" s="15">
        <v>0</v>
      </c>
      <c r="GO1006" s="15">
        <v>0</v>
      </c>
      <c r="GP1006" s="15">
        <v>0</v>
      </c>
      <c r="GQ1006" s="15">
        <v>0</v>
      </c>
      <c r="GR1006" s="15">
        <v>0</v>
      </c>
      <c r="GS1006" s="15">
        <v>0</v>
      </c>
      <c r="GT1006" s="15">
        <v>7</v>
      </c>
      <c r="GU1006" s="15">
        <v>17</v>
      </c>
      <c r="GV1006" s="15" t="b">
        <v>1</v>
      </c>
    </row>
    <row r="1007" spans="189:204" ht="12.75">
      <c r="GG1007" s="15">
        <v>14</v>
      </c>
      <c r="GH1007" s="15">
        <v>5</v>
      </c>
      <c r="GL1007" s="15">
        <v>2</v>
      </c>
      <c r="GM1007" s="15" t="s">
        <v>32</v>
      </c>
      <c r="GN1007" s="15">
        <v>0</v>
      </c>
      <c r="GO1007" s="15">
        <v>0</v>
      </c>
      <c r="GP1007" s="15">
        <v>0</v>
      </c>
      <c r="GQ1007" s="15">
        <v>0</v>
      </c>
      <c r="GR1007" s="15">
        <v>0</v>
      </c>
      <c r="GS1007" s="15">
        <v>0</v>
      </c>
      <c r="GT1007" s="15">
        <v>12</v>
      </c>
      <c r="GU1007" s="15">
        <v>17</v>
      </c>
      <c r="GV1007" s="15" t="b">
        <v>1</v>
      </c>
    </row>
    <row r="1008" spans="189:204" ht="12.75">
      <c r="GG1008" s="15">
        <v>15</v>
      </c>
      <c r="GH1008" s="15">
        <v>6</v>
      </c>
      <c r="GL1008" s="15">
        <v>2</v>
      </c>
      <c r="GM1008" s="15" t="s">
        <v>32</v>
      </c>
      <c r="GN1008" s="15">
        <v>0</v>
      </c>
      <c r="GO1008" s="15">
        <v>0</v>
      </c>
      <c r="GP1008" s="15">
        <v>0</v>
      </c>
      <c r="GQ1008" s="15">
        <v>0</v>
      </c>
      <c r="GR1008" s="15">
        <v>0</v>
      </c>
      <c r="GS1008" s="15">
        <v>0</v>
      </c>
      <c r="GT1008" s="15">
        <v>17</v>
      </c>
      <c r="GU1008" s="15">
        <v>17</v>
      </c>
      <c r="GV1008" s="15" t="b">
        <v>1</v>
      </c>
    </row>
    <row r="1009" spans="189:204" ht="12.75">
      <c r="GG1009" s="15">
        <v>9</v>
      </c>
      <c r="GH1009" s="15">
        <v>7</v>
      </c>
      <c r="GL1009" s="15">
        <v>8</v>
      </c>
      <c r="GM1009" s="15" t="s">
        <v>30</v>
      </c>
      <c r="GN1009" s="15">
        <v>2</v>
      </c>
      <c r="GO1009" s="15">
        <v>1</v>
      </c>
      <c r="GP1009" s="15">
        <v>2</v>
      </c>
      <c r="GQ1009" s="15">
        <v>0</v>
      </c>
      <c r="GR1009" s="15">
        <v>0</v>
      </c>
      <c r="GS1009" s="15">
        <v>0</v>
      </c>
      <c r="GT1009" s="15">
        <v>9</v>
      </c>
      <c r="GU1009" s="15">
        <v>9</v>
      </c>
      <c r="GV1009" s="15" t="b">
        <v>1</v>
      </c>
    </row>
    <row r="1010" spans="189:204" ht="12.75">
      <c r="GG1010" s="15">
        <v>0</v>
      </c>
      <c r="GH1010" s="15">
        <v>8</v>
      </c>
      <c r="GK1010" s="15">
        <v>0</v>
      </c>
      <c r="GL1010" s="15">
        <v>0</v>
      </c>
      <c r="GM1010" s="15" t="s">
        <v>31</v>
      </c>
      <c r="GN1010" s="15">
        <v>2</v>
      </c>
      <c r="GO1010" s="15">
        <v>7</v>
      </c>
      <c r="GP1010" s="15">
        <v>9</v>
      </c>
      <c r="GQ1010" s="15">
        <v>0</v>
      </c>
      <c r="GR1010" s="15">
        <v>0</v>
      </c>
      <c r="GS1010" s="15">
        <v>0</v>
      </c>
      <c r="GT1010" s="15">
        <v>19</v>
      </c>
      <c r="GU1010" s="15">
        <v>5</v>
      </c>
      <c r="GV1010" s="15" t="b">
        <v>1</v>
      </c>
    </row>
    <row r="1011" spans="189:204" ht="12.75">
      <c r="GG1011" s="15">
        <v>0</v>
      </c>
      <c r="GH1011" s="15">
        <v>9</v>
      </c>
      <c r="GL1011" s="15">
        <v>8</v>
      </c>
      <c r="GM1011" s="15" t="s">
        <v>30</v>
      </c>
      <c r="GN1011" s="15">
        <v>2</v>
      </c>
      <c r="GO1011" s="15">
        <v>10</v>
      </c>
      <c r="GP1011" s="15">
        <v>11</v>
      </c>
      <c r="GQ1011" s="15">
        <v>0</v>
      </c>
      <c r="GR1011" s="15">
        <v>0</v>
      </c>
      <c r="GS1011" s="15">
        <v>0</v>
      </c>
      <c r="GT1011" s="15">
        <v>29</v>
      </c>
      <c r="GU1011" s="15">
        <v>9</v>
      </c>
      <c r="GV1011" s="15" t="b">
        <v>1</v>
      </c>
    </row>
    <row r="1012" spans="190:204" ht="12.75">
      <c r="GH1012" s="15">
        <v>10</v>
      </c>
      <c r="GK1012" s="15">
        <v>0</v>
      </c>
      <c r="GL1012" s="15">
        <v>9</v>
      </c>
      <c r="GM1012" s="15" t="s">
        <v>31</v>
      </c>
      <c r="GN1012" s="15">
        <v>2</v>
      </c>
      <c r="GO1012" s="15">
        <v>12</v>
      </c>
      <c r="GP1012" s="15">
        <v>13</v>
      </c>
      <c r="GQ1012" s="15">
        <v>0</v>
      </c>
      <c r="GR1012" s="15">
        <v>0</v>
      </c>
      <c r="GS1012" s="15">
        <v>0</v>
      </c>
      <c r="GT1012" s="15">
        <v>24</v>
      </c>
      <c r="GU1012" s="15">
        <v>13</v>
      </c>
      <c r="GV1012" s="15" t="b">
        <v>1</v>
      </c>
    </row>
    <row r="1013" spans="190:204" ht="12.75">
      <c r="GH1013" s="15">
        <v>11</v>
      </c>
      <c r="GK1013" s="15">
        <v>0</v>
      </c>
      <c r="GL1013" s="15">
        <v>9</v>
      </c>
      <c r="GM1013" s="15" t="s">
        <v>31</v>
      </c>
      <c r="GN1013" s="15">
        <v>2</v>
      </c>
      <c r="GO1013" s="15">
        <v>14</v>
      </c>
      <c r="GP1013" s="15">
        <v>15</v>
      </c>
      <c r="GQ1013" s="15">
        <v>0</v>
      </c>
      <c r="GR1013" s="15">
        <v>0</v>
      </c>
      <c r="GS1013" s="15">
        <v>0</v>
      </c>
      <c r="GT1013" s="15">
        <v>34</v>
      </c>
      <c r="GU1013" s="15">
        <v>13</v>
      </c>
      <c r="GV1013" s="15" t="b">
        <v>1</v>
      </c>
    </row>
    <row r="1014" spans="190:204" ht="12.75">
      <c r="GH1014" s="15">
        <v>12</v>
      </c>
      <c r="GL1014" s="15">
        <v>10</v>
      </c>
      <c r="GM1014" s="15" t="s">
        <v>32</v>
      </c>
      <c r="GN1014" s="15">
        <v>0</v>
      </c>
      <c r="GO1014" s="15">
        <v>0</v>
      </c>
      <c r="GP1014" s="15">
        <v>0</v>
      </c>
      <c r="GQ1014" s="15">
        <v>0</v>
      </c>
      <c r="GR1014" s="15">
        <v>0</v>
      </c>
      <c r="GS1014" s="15">
        <v>0</v>
      </c>
      <c r="GT1014" s="15">
        <v>22</v>
      </c>
      <c r="GU1014" s="15">
        <v>17</v>
      </c>
      <c r="GV1014" s="15" t="b">
        <v>1</v>
      </c>
    </row>
    <row r="1015" spans="190:204" ht="12.75">
      <c r="GH1015" s="15">
        <v>13</v>
      </c>
      <c r="GL1015" s="15">
        <v>10</v>
      </c>
      <c r="GM1015" s="15" t="s">
        <v>32</v>
      </c>
      <c r="GN1015" s="15">
        <v>0</v>
      </c>
      <c r="GO1015" s="15">
        <v>0</v>
      </c>
      <c r="GP1015" s="15">
        <v>0</v>
      </c>
      <c r="GQ1015" s="15">
        <v>0</v>
      </c>
      <c r="GR1015" s="15">
        <v>0</v>
      </c>
      <c r="GS1015" s="15">
        <v>0</v>
      </c>
      <c r="GT1015" s="15">
        <v>27</v>
      </c>
      <c r="GU1015" s="15">
        <v>17</v>
      </c>
      <c r="GV1015" s="15" t="b">
        <v>1</v>
      </c>
    </row>
    <row r="1016" spans="190:204" ht="12.75">
      <c r="GH1016" s="15">
        <v>14</v>
      </c>
      <c r="GL1016" s="15">
        <v>11</v>
      </c>
      <c r="GM1016" s="15" t="s">
        <v>32</v>
      </c>
      <c r="GN1016" s="15">
        <v>0</v>
      </c>
      <c r="GO1016" s="15">
        <v>0</v>
      </c>
      <c r="GP1016" s="15">
        <v>0</v>
      </c>
      <c r="GQ1016" s="15">
        <v>0</v>
      </c>
      <c r="GR1016" s="15">
        <v>0</v>
      </c>
      <c r="GS1016" s="15">
        <v>0</v>
      </c>
      <c r="GT1016" s="15">
        <v>32</v>
      </c>
      <c r="GU1016" s="15">
        <v>17</v>
      </c>
      <c r="GV1016" s="15" t="b">
        <v>1</v>
      </c>
    </row>
    <row r="1017" spans="190:204" ht="12.75">
      <c r="GH1017" s="15">
        <v>15</v>
      </c>
      <c r="GL1017" s="15">
        <v>11</v>
      </c>
      <c r="GM1017" s="15" t="s">
        <v>32</v>
      </c>
      <c r="GN1017" s="15">
        <v>0</v>
      </c>
      <c r="GO1017" s="15">
        <v>0</v>
      </c>
      <c r="GP1017" s="15">
        <v>0</v>
      </c>
      <c r="GQ1017" s="15">
        <v>0</v>
      </c>
      <c r="GR1017" s="15">
        <v>0</v>
      </c>
      <c r="GS1017" s="15">
        <v>0</v>
      </c>
      <c r="GT1017" s="15">
        <v>37</v>
      </c>
      <c r="GU1017" s="15">
        <v>17</v>
      </c>
      <c r="GV1017" s="15" t="b">
        <v>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V1024"/>
  <sheetViews>
    <sheetView showGridLines="0" tabSelected="1" zoomScale="61" zoomScaleNormal="61" zoomScalePageLayoutView="0" workbookViewId="0" topLeftCell="A1">
      <selection activeCell="A3" sqref="A3"/>
    </sheetView>
  </sheetViews>
  <sheetFormatPr defaultColWidth="9.140625" defaultRowHeight="12.75"/>
  <cols>
    <col min="1" max="1" width="9.140625" style="15" customWidth="1"/>
    <col min="2" max="2" width="2.28125" style="15" customWidth="1"/>
    <col min="3" max="3" width="3.7109375" style="15" customWidth="1"/>
    <col min="4" max="5" width="9.140625" style="15" customWidth="1"/>
    <col min="6" max="6" width="2.28125" style="15" customWidth="1"/>
    <col min="7" max="7" width="3.7109375" style="15" customWidth="1"/>
    <col min="8" max="9" width="9.140625" style="15" customWidth="1"/>
    <col min="10" max="10" width="2.28125" style="15" customWidth="1"/>
    <col min="11" max="11" width="3.7109375" style="15" customWidth="1"/>
    <col min="12" max="13" width="9.140625" style="15" customWidth="1"/>
    <col min="14" max="14" width="2.28125" style="15" customWidth="1"/>
    <col min="15" max="15" width="3.7109375" style="15" customWidth="1"/>
    <col min="16" max="17" width="9.140625" style="15" customWidth="1"/>
    <col min="18" max="18" width="2.28125" style="15" customWidth="1"/>
    <col min="19" max="16384" width="9.140625" style="15" customWidth="1"/>
  </cols>
  <sheetData>
    <row r="2" spans="1:19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 s="15">
        <v>0.9</v>
      </c>
      <c r="Q2"/>
      <c r="R2"/>
      <c r="S2"/>
    </row>
    <row r="3" spans="1:19" ht="12.75">
      <c r="A3" s="23" t="s">
        <v>34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 s="15" t="s">
        <v>1</v>
      </c>
      <c r="Q3"/>
      <c r="R3"/>
      <c r="S3"/>
    </row>
    <row r="4" spans="1:19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>
        <f>SUM(P5,L7,H12,D22)</f>
        <v>149</v>
      </c>
    </row>
    <row r="5" spans="1:19" ht="12.75">
      <c r="A5"/>
      <c r="B5"/>
      <c r="C5"/>
      <c r="D5"/>
      <c r="E5"/>
      <c r="F5"/>
      <c r="G5"/>
      <c r="H5"/>
      <c r="I5"/>
      <c r="J5"/>
      <c r="K5"/>
      <c r="L5" s="15" t="s">
        <v>9</v>
      </c>
      <c r="M5"/>
      <c r="N5"/>
      <c r="O5"/>
      <c r="P5" s="15">
        <v>175</v>
      </c>
      <c r="Q5">
        <f>S4</f>
        <v>149</v>
      </c>
      <c r="R5"/>
      <c r="S5"/>
    </row>
    <row r="6" spans="1:19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2.75">
      <c r="A7"/>
      <c r="B7"/>
      <c r="C7"/>
      <c r="D7"/>
      <c r="E7"/>
      <c r="F7"/>
      <c r="G7"/>
      <c r="H7"/>
      <c r="I7"/>
      <c r="J7"/>
      <c r="K7"/>
      <c r="L7" s="15">
        <v>-25</v>
      </c>
      <c r="M7">
        <f>IF(ABS(1-SUM(P2,P7))&lt;=0.00001,SUM(P2*Q5,P7*Q10),NA())</f>
        <v>141</v>
      </c>
      <c r="N7"/>
      <c r="O7"/>
      <c r="P7" s="14">
        <v>0.1</v>
      </c>
      <c r="Q7"/>
      <c r="R7"/>
      <c r="S7"/>
    </row>
    <row r="8" spans="1:19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s="15" t="s">
        <v>2</v>
      </c>
      <c r="Q8"/>
      <c r="R8"/>
      <c r="S8"/>
    </row>
    <row r="9" spans="1:19" ht="12.75">
      <c r="A9"/>
      <c r="B9"/>
      <c r="C9"/>
      <c r="D9"/>
      <c r="E9"/>
      <c r="F9"/>
      <c r="G9"/>
      <c r="H9" s="15">
        <v>0.667</v>
      </c>
      <c r="I9"/>
      <c r="J9"/>
      <c r="K9"/>
      <c r="L9"/>
      <c r="M9"/>
      <c r="N9"/>
      <c r="O9"/>
      <c r="P9"/>
      <c r="Q9"/>
      <c r="R9"/>
      <c r="S9">
        <f>SUM(P10,L7,H12,D22)</f>
        <v>69</v>
      </c>
    </row>
    <row r="10" spans="1:19" ht="12.75">
      <c r="A10"/>
      <c r="B10"/>
      <c r="C10"/>
      <c r="D10"/>
      <c r="E10"/>
      <c r="F10"/>
      <c r="G10"/>
      <c r="H10" s="15" t="s">
        <v>10</v>
      </c>
      <c r="I10"/>
      <c r="J10"/>
      <c r="K10"/>
      <c r="L10"/>
      <c r="M10"/>
      <c r="N10"/>
      <c r="O10"/>
      <c r="P10" s="15">
        <v>95</v>
      </c>
      <c r="Q10">
        <f>S9</f>
        <v>69</v>
      </c>
      <c r="R10"/>
      <c r="S10"/>
    </row>
    <row r="11" spans="1:19" ht="12.75">
      <c r="A11"/>
      <c r="B11"/>
      <c r="C11"/>
      <c r="D11"/>
      <c r="E11"/>
      <c r="F11"/>
      <c r="G11"/>
      <c r="H11"/>
      <c r="I11"/>
      <c r="J11">
        <f>IF(I12=M7,1,IF(I12=M17,2))</f>
        <v>1</v>
      </c>
      <c r="K11"/>
      <c r="L11"/>
      <c r="M11"/>
      <c r="N11"/>
      <c r="O11"/>
      <c r="P11"/>
      <c r="Q11"/>
      <c r="R11"/>
      <c r="S11"/>
    </row>
    <row r="12" spans="1:19" ht="12.75">
      <c r="A12"/>
      <c r="B12"/>
      <c r="C12"/>
      <c r="D12"/>
      <c r="E12"/>
      <c r="F12"/>
      <c r="G12"/>
      <c r="H12" s="15">
        <v>0</v>
      </c>
      <c r="I12">
        <f>MAX(M7,M17)</f>
        <v>141</v>
      </c>
      <c r="J12"/>
      <c r="K12"/>
      <c r="L12"/>
      <c r="M12"/>
      <c r="N12"/>
      <c r="O12"/>
      <c r="P12" s="15">
        <v>0.9</v>
      </c>
      <c r="Q12"/>
      <c r="R12"/>
      <c r="S12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15" t="s">
        <v>1</v>
      </c>
      <c r="Q13"/>
      <c r="R13"/>
      <c r="S13"/>
    </row>
    <row r="14" spans="1:19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>
        <f>SUM(P15,L17,H12,D22)</f>
        <v>109</v>
      </c>
    </row>
    <row r="15" spans="1:19" ht="12.75">
      <c r="A15"/>
      <c r="B15"/>
      <c r="C15"/>
      <c r="D15"/>
      <c r="E15"/>
      <c r="F15"/>
      <c r="G15"/>
      <c r="H15"/>
      <c r="I15"/>
      <c r="J15"/>
      <c r="K15"/>
      <c r="L15" s="15" t="s">
        <v>11</v>
      </c>
      <c r="M15"/>
      <c r="N15"/>
      <c r="O15"/>
      <c r="P15" s="15">
        <v>125</v>
      </c>
      <c r="Q15">
        <f>S14</f>
        <v>109</v>
      </c>
      <c r="R15"/>
      <c r="S15"/>
    </row>
    <row r="16" spans="1:19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C17"/>
      <c r="D17"/>
      <c r="E17"/>
      <c r="F17"/>
      <c r="G17"/>
      <c r="H17"/>
      <c r="I17"/>
      <c r="J17"/>
      <c r="K17"/>
      <c r="L17" s="15">
        <v>-15</v>
      </c>
      <c r="M17">
        <f>IF(ABS(1-SUM(P12,P17))&lt;=0.00001,SUM(P12*Q15,P17*Q20),NA())</f>
        <v>107.00000000000001</v>
      </c>
      <c r="N17"/>
      <c r="O17"/>
      <c r="P17" s="14">
        <v>0.1</v>
      </c>
      <c r="Q17"/>
      <c r="R17"/>
      <c r="S17"/>
    </row>
    <row r="18" spans="1:1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15" t="s">
        <v>2</v>
      </c>
      <c r="Q18"/>
      <c r="R18"/>
      <c r="S18"/>
    </row>
    <row r="19" spans="1:1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>
        <f>SUM(P20,L17,H12,D22)</f>
        <v>89</v>
      </c>
    </row>
    <row r="20" spans="1:19" ht="12.75">
      <c r="A20"/>
      <c r="B20"/>
      <c r="C20"/>
      <c r="D20" s="15" t="s">
        <v>12</v>
      </c>
      <c r="E20"/>
      <c r="F20"/>
      <c r="G20"/>
      <c r="H20"/>
      <c r="I20"/>
      <c r="J20"/>
      <c r="K20"/>
      <c r="L20"/>
      <c r="M20"/>
      <c r="N20"/>
      <c r="O20"/>
      <c r="P20" s="15">
        <v>105</v>
      </c>
      <c r="Q20">
        <f>S19</f>
        <v>89</v>
      </c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 s="15">
        <v>-1</v>
      </c>
      <c r="E22">
        <f>IF(ABS(1-SUM(H9,H29))&lt;=0.00001,SUM(H9*I12,H29*I32),NA())</f>
        <v>125.68200000000002</v>
      </c>
      <c r="F22"/>
      <c r="G22"/>
      <c r="H22"/>
      <c r="I22"/>
      <c r="J22"/>
      <c r="K22"/>
      <c r="L22"/>
      <c r="M22"/>
      <c r="N22"/>
      <c r="O22"/>
      <c r="P22" s="15">
        <v>0.3</v>
      </c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15" t="s">
        <v>1</v>
      </c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>
        <f>SUM(P25,L27,H32,D22)</f>
        <v>149</v>
      </c>
    </row>
    <row r="25" spans="1:19" ht="12.75">
      <c r="A25"/>
      <c r="B25"/>
      <c r="C25"/>
      <c r="D25"/>
      <c r="E25"/>
      <c r="F25"/>
      <c r="G25"/>
      <c r="H25"/>
      <c r="I25"/>
      <c r="J25"/>
      <c r="K25"/>
      <c r="L25" s="15" t="s">
        <v>9</v>
      </c>
      <c r="M25"/>
      <c r="N25"/>
      <c r="O25"/>
      <c r="P25" s="15">
        <v>175</v>
      </c>
      <c r="Q25">
        <f>S24</f>
        <v>149</v>
      </c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 s="15">
        <v>-25</v>
      </c>
      <c r="M27">
        <f>IF(ABS(1-SUM(P22,P27))&lt;=0.00001,SUM(P22*Q25,P27*Q30),NA())</f>
        <v>93</v>
      </c>
      <c r="N27"/>
      <c r="O27"/>
      <c r="P27" s="14">
        <v>0.7</v>
      </c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5" t="s">
        <v>2</v>
      </c>
      <c r="Q28"/>
      <c r="R28"/>
      <c r="S28"/>
    </row>
    <row r="29" spans="1:19" ht="12.75">
      <c r="A29"/>
      <c r="B29"/>
      <c r="C29"/>
      <c r="D29"/>
      <c r="E29"/>
      <c r="F29"/>
      <c r="G29"/>
      <c r="H29" s="15">
        <v>0.333</v>
      </c>
      <c r="I29"/>
      <c r="J29"/>
      <c r="K29"/>
      <c r="L29"/>
      <c r="M29"/>
      <c r="N29"/>
      <c r="O29"/>
      <c r="P29"/>
      <c r="Q29"/>
      <c r="R29"/>
      <c r="S29">
        <f>SUM(P30,L27,H32,D22)</f>
        <v>69</v>
      </c>
    </row>
    <row r="30" spans="1:19" ht="12.75">
      <c r="A30"/>
      <c r="B30"/>
      <c r="C30"/>
      <c r="D30"/>
      <c r="E30"/>
      <c r="F30"/>
      <c r="G30"/>
      <c r="H30" s="15" t="s">
        <v>13</v>
      </c>
      <c r="I30"/>
      <c r="J30"/>
      <c r="K30"/>
      <c r="L30"/>
      <c r="M30"/>
      <c r="N30"/>
      <c r="O30"/>
      <c r="P30" s="15">
        <v>95</v>
      </c>
      <c r="Q30">
        <f>S29</f>
        <v>69</v>
      </c>
      <c r="R30"/>
      <c r="S30"/>
    </row>
    <row r="31" spans="1:19" ht="12.75">
      <c r="A31"/>
      <c r="B31"/>
      <c r="C31"/>
      <c r="D31"/>
      <c r="E31"/>
      <c r="F31"/>
      <c r="G31"/>
      <c r="H31"/>
      <c r="I31"/>
      <c r="J31">
        <f>IF(I32=M27,1,IF(I32=M37,2))</f>
        <v>2</v>
      </c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 s="15">
        <v>0</v>
      </c>
      <c r="I32">
        <f>MAX(M27,M37)</f>
        <v>95</v>
      </c>
      <c r="J32"/>
      <c r="K32"/>
      <c r="L32"/>
      <c r="M32"/>
      <c r="N32"/>
      <c r="O32"/>
      <c r="P32" s="15">
        <v>0.3</v>
      </c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15" t="s">
        <v>1</v>
      </c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>
        <f>SUM(P35,L37,H32,D22)</f>
        <v>109</v>
      </c>
    </row>
    <row r="35" spans="1:19" ht="12.75">
      <c r="A35" s="22"/>
      <c r="B35"/>
      <c r="C35"/>
      <c r="D35"/>
      <c r="E35"/>
      <c r="F35"/>
      <c r="G35"/>
      <c r="H35"/>
      <c r="I35"/>
      <c r="J35"/>
      <c r="K35"/>
      <c r="L35" s="15" t="s">
        <v>11</v>
      </c>
      <c r="M35"/>
      <c r="N35"/>
      <c r="O35"/>
      <c r="P35" s="15">
        <v>125</v>
      </c>
      <c r="Q35">
        <f>S34</f>
        <v>109</v>
      </c>
      <c r="R35"/>
      <c r="S35"/>
    </row>
    <row r="36" spans="1:19" ht="12.75">
      <c r="A36"/>
      <c r="B36">
        <f>IF(A37=E22,1,IF(A37=E52,2))</f>
        <v>2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>
        <f>MAX(E22,E52)</f>
        <v>126</v>
      </c>
      <c r="B37"/>
      <c r="C37"/>
      <c r="D37"/>
      <c r="E37"/>
      <c r="F37"/>
      <c r="G37"/>
      <c r="H37"/>
      <c r="I37"/>
      <c r="J37"/>
      <c r="K37"/>
      <c r="L37" s="15">
        <v>-15</v>
      </c>
      <c r="M37">
        <f>IF(ABS(1-SUM(P32,P37))&lt;=0.00001,SUM(P32*Q35,P37*Q40),NA())</f>
        <v>95</v>
      </c>
      <c r="N37"/>
      <c r="O37"/>
      <c r="P37" s="14">
        <v>0.7</v>
      </c>
      <c r="Q37"/>
      <c r="R37"/>
      <c r="S37"/>
    </row>
    <row r="38" spans="1:1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15" t="s">
        <v>2</v>
      </c>
      <c r="Q38"/>
      <c r="R38"/>
      <c r="S38"/>
    </row>
    <row r="39" spans="1:1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>
        <f>SUM(P40,L37,H32,D22)</f>
        <v>89</v>
      </c>
    </row>
    <row r="40" spans="1:1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15">
        <v>105</v>
      </c>
      <c r="Q40">
        <f>S39</f>
        <v>89</v>
      </c>
      <c r="R40"/>
      <c r="S40"/>
    </row>
    <row r="41" spans="1:1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/>
      <c r="B42"/>
      <c r="C42"/>
      <c r="D42"/>
      <c r="E42"/>
      <c r="F42"/>
      <c r="G42"/>
      <c r="H42"/>
      <c r="I42"/>
      <c r="J42"/>
      <c r="K42"/>
      <c r="L42" s="15">
        <v>0.7</v>
      </c>
      <c r="M42"/>
      <c r="N42"/>
      <c r="O42"/>
      <c r="P42"/>
      <c r="Q42"/>
      <c r="R42"/>
      <c r="S42"/>
    </row>
    <row r="43" spans="1:19" ht="12.75">
      <c r="A43"/>
      <c r="B43"/>
      <c r="C43"/>
      <c r="D43"/>
      <c r="E43"/>
      <c r="F43"/>
      <c r="G43"/>
      <c r="H43"/>
      <c r="I43"/>
      <c r="J43"/>
      <c r="K43"/>
      <c r="L43" s="15" t="s">
        <v>1</v>
      </c>
      <c r="M43"/>
      <c r="N43"/>
      <c r="O43"/>
      <c r="P43"/>
      <c r="Q43"/>
      <c r="R43"/>
      <c r="S43"/>
    </row>
    <row r="44" spans="1:1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>
        <f>SUM(L45,H47,D52)</f>
        <v>150</v>
      </c>
    </row>
    <row r="45" spans="1:19" ht="12.75">
      <c r="A45"/>
      <c r="B45"/>
      <c r="C45"/>
      <c r="D45"/>
      <c r="E45"/>
      <c r="F45"/>
      <c r="G45"/>
      <c r="H45" s="15" t="s">
        <v>9</v>
      </c>
      <c r="I45"/>
      <c r="J45"/>
      <c r="K45"/>
      <c r="L45" s="15">
        <v>175</v>
      </c>
      <c r="M45">
        <f>S44</f>
        <v>150</v>
      </c>
      <c r="N45"/>
      <c r="O45"/>
      <c r="P45"/>
      <c r="Q45"/>
      <c r="R45"/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/>
      <c r="B47"/>
      <c r="C47"/>
      <c r="D47"/>
      <c r="E47"/>
      <c r="F47"/>
      <c r="G47"/>
      <c r="H47" s="15">
        <v>-25</v>
      </c>
      <c r="I47">
        <f>IF(ABS(1-SUM(L42,L47))&lt;=0.00001,SUM(L42*M45,L47*M50),NA())</f>
        <v>126</v>
      </c>
      <c r="J47"/>
      <c r="K47"/>
      <c r="L47" s="14">
        <v>0.3</v>
      </c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 s="15" t="s">
        <v>2</v>
      </c>
      <c r="M48"/>
      <c r="N48"/>
      <c r="O48"/>
      <c r="P48"/>
      <c r="Q48"/>
      <c r="R48"/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f>SUM(L50,H47,D52)</f>
        <v>70</v>
      </c>
    </row>
    <row r="50" spans="1:19" ht="12.75">
      <c r="A50"/>
      <c r="B50"/>
      <c r="C50"/>
      <c r="D50" s="15" t="s">
        <v>33</v>
      </c>
      <c r="E50"/>
      <c r="F50"/>
      <c r="G50"/>
      <c r="H50"/>
      <c r="I50"/>
      <c r="J50"/>
      <c r="K50"/>
      <c r="L50" s="15">
        <v>95</v>
      </c>
      <c r="M50">
        <f>S49</f>
        <v>70</v>
      </c>
      <c r="N50"/>
      <c r="O50"/>
      <c r="P50"/>
      <c r="Q50"/>
      <c r="R50"/>
      <c r="S50"/>
    </row>
    <row r="51" spans="1:19" ht="12.75">
      <c r="A51"/>
      <c r="B51"/>
      <c r="C51"/>
      <c r="D51"/>
      <c r="E51"/>
      <c r="F51">
        <f>IF(E52=I47,1,IF(E52=I57,2))</f>
        <v>1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 s="15">
        <v>0</v>
      </c>
      <c r="E52">
        <f>MAX(I47,I57)</f>
        <v>126</v>
      </c>
      <c r="F52"/>
      <c r="G52"/>
      <c r="H52"/>
      <c r="I52"/>
      <c r="J52"/>
      <c r="K52"/>
      <c r="L52" s="15">
        <v>0.7</v>
      </c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 s="15" t="s">
        <v>1</v>
      </c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>
        <f>SUM(L55,H57,D52)</f>
        <v>110</v>
      </c>
    </row>
    <row r="55" spans="1:19" ht="12.75">
      <c r="A55"/>
      <c r="B55"/>
      <c r="C55"/>
      <c r="D55"/>
      <c r="E55"/>
      <c r="F55"/>
      <c r="G55"/>
      <c r="H55" s="15" t="s">
        <v>11</v>
      </c>
      <c r="I55"/>
      <c r="J55"/>
      <c r="K55"/>
      <c r="L55" s="15">
        <v>125</v>
      </c>
      <c r="M55">
        <f>S54</f>
        <v>110</v>
      </c>
      <c r="N55"/>
      <c r="O55"/>
      <c r="P55"/>
      <c r="Q55"/>
      <c r="R55"/>
      <c r="S55"/>
    </row>
    <row r="56" ht="12.75"/>
    <row r="57" spans="8:12" ht="12.75">
      <c r="H57" s="15">
        <v>-15</v>
      </c>
      <c r="I57" s="15">
        <f>IF(ABS(1-SUM(L52,L57))&lt;=0.00001,SUM(L52*M55,L57*M60),NA())</f>
        <v>104</v>
      </c>
      <c r="L57" s="14">
        <v>0.3</v>
      </c>
    </row>
    <row r="58" ht="12.75">
      <c r="L58" s="15" t="s">
        <v>2</v>
      </c>
    </row>
    <row r="59" ht="12.75">
      <c r="S59" s="15">
        <f>SUM(L60,H57,D52)</f>
        <v>90</v>
      </c>
    </row>
    <row r="60" spans="12:13" ht="12.75">
      <c r="L60" s="15">
        <v>105</v>
      </c>
      <c r="M60" s="15">
        <f>S59</f>
        <v>90</v>
      </c>
    </row>
    <row r="1001" spans="190:204" ht="12.75">
      <c r="GH1001" s="15" t="s">
        <v>14</v>
      </c>
      <c r="GI1001" s="15" t="s">
        <v>15</v>
      </c>
      <c r="GJ1001" s="15" t="s">
        <v>16</v>
      </c>
      <c r="GK1001" s="15" t="s">
        <v>17</v>
      </c>
      <c r="GL1001" s="15" t="s">
        <v>18</v>
      </c>
      <c r="GM1001" s="15" t="s">
        <v>19</v>
      </c>
      <c r="GN1001" s="15" t="s">
        <v>20</v>
      </c>
      <c r="GO1001" s="15" t="s">
        <v>21</v>
      </c>
      <c r="GP1001" s="15" t="s">
        <v>22</v>
      </c>
      <c r="GQ1001" s="15" t="s">
        <v>23</v>
      </c>
      <c r="GR1001" s="15" t="s">
        <v>24</v>
      </c>
      <c r="GS1001" s="15" t="s">
        <v>25</v>
      </c>
      <c r="GT1001" s="15" t="s">
        <v>26</v>
      </c>
      <c r="GU1001" s="15" t="s">
        <v>27</v>
      </c>
      <c r="GV1001" s="15" t="s">
        <v>28</v>
      </c>
    </row>
    <row r="1002" spans="189:204" ht="12.75">
      <c r="GG1002" s="15">
        <v>0</v>
      </c>
      <c r="GH1002" s="15">
        <v>0</v>
      </c>
      <c r="GI1002" s="15" t="s">
        <v>29</v>
      </c>
      <c r="GJ1002" s="15">
        <v>0</v>
      </c>
      <c r="GK1002" s="15">
        <v>0</v>
      </c>
      <c r="GL1002" s="15">
        <v>0</v>
      </c>
      <c r="GM1002" s="15" t="s">
        <v>30</v>
      </c>
      <c r="GN1002" s="15">
        <v>2</v>
      </c>
      <c r="GO1002" s="15">
        <v>8</v>
      </c>
      <c r="GP1002" s="15">
        <v>16</v>
      </c>
      <c r="GQ1002" s="15">
        <v>0</v>
      </c>
      <c r="GR1002" s="15">
        <v>0</v>
      </c>
      <c r="GS1002" s="15">
        <v>0</v>
      </c>
      <c r="GT1002" s="15">
        <v>34</v>
      </c>
      <c r="GU1002" s="15">
        <v>1</v>
      </c>
      <c r="GV1002" s="15" t="b">
        <v>1</v>
      </c>
    </row>
    <row r="1003" spans="189:204" ht="12.75">
      <c r="GG1003" s="15">
        <v>0</v>
      </c>
      <c r="GH1003" s="15">
        <v>1</v>
      </c>
      <c r="GK1003" s="15">
        <v>0</v>
      </c>
      <c r="GL1003" s="15">
        <v>7</v>
      </c>
      <c r="GM1003" s="15" t="s">
        <v>31</v>
      </c>
      <c r="GN1003" s="15">
        <v>2</v>
      </c>
      <c r="GO1003" s="15">
        <v>3</v>
      </c>
      <c r="GP1003" s="15">
        <v>4</v>
      </c>
      <c r="GQ1003" s="15">
        <v>0</v>
      </c>
      <c r="GR1003" s="15">
        <v>0</v>
      </c>
      <c r="GS1003" s="15">
        <v>0</v>
      </c>
      <c r="GT1003" s="15">
        <v>4</v>
      </c>
      <c r="GU1003" s="15">
        <v>13</v>
      </c>
      <c r="GV1003" s="15" t="b">
        <v>1</v>
      </c>
    </row>
    <row r="1004" spans="189:204" ht="12.75">
      <c r="GG1004" s="15">
        <v>18</v>
      </c>
      <c r="GH1004" s="15">
        <v>2</v>
      </c>
      <c r="GK1004" s="15">
        <v>0</v>
      </c>
      <c r="GL1004" s="15">
        <v>7</v>
      </c>
      <c r="GM1004" s="15" t="s">
        <v>31</v>
      </c>
      <c r="GN1004" s="15">
        <v>2</v>
      </c>
      <c r="GO1004" s="15">
        <v>5</v>
      </c>
      <c r="GP1004" s="15">
        <v>6</v>
      </c>
      <c r="GQ1004" s="15">
        <v>0</v>
      </c>
      <c r="GR1004" s="15">
        <v>0</v>
      </c>
      <c r="GS1004" s="15">
        <v>0</v>
      </c>
      <c r="GT1004" s="15">
        <v>14</v>
      </c>
      <c r="GU1004" s="15">
        <v>13</v>
      </c>
      <c r="GV1004" s="15" t="b">
        <v>1</v>
      </c>
    </row>
    <row r="1005" spans="189:204" ht="12.75">
      <c r="GG1005" s="15">
        <v>0</v>
      </c>
      <c r="GH1005" s="15">
        <v>3</v>
      </c>
      <c r="GL1005" s="15">
        <v>1</v>
      </c>
      <c r="GM1005" s="15" t="s">
        <v>32</v>
      </c>
      <c r="GN1005" s="15">
        <v>0</v>
      </c>
      <c r="GO1005" s="15">
        <v>0</v>
      </c>
      <c r="GP1005" s="15">
        <v>0</v>
      </c>
      <c r="GQ1005" s="15">
        <v>0</v>
      </c>
      <c r="GR1005" s="15">
        <v>0</v>
      </c>
      <c r="GS1005" s="15">
        <v>0</v>
      </c>
      <c r="GT1005" s="15">
        <v>2</v>
      </c>
      <c r="GU1005" s="15">
        <v>17</v>
      </c>
      <c r="GV1005" s="15" t="b">
        <v>1</v>
      </c>
    </row>
    <row r="1006" spans="189:204" ht="12.75">
      <c r="GG1006" s="15">
        <v>0</v>
      </c>
      <c r="GH1006" s="15">
        <v>4</v>
      </c>
      <c r="GL1006" s="15">
        <v>1</v>
      </c>
      <c r="GM1006" s="15" t="s">
        <v>32</v>
      </c>
      <c r="GN1006" s="15">
        <v>0</v>
      </c>
      <c r="GO1006" s="15">
        <v>0</v>
      </c>
      <c r="GP1006" s="15">
        <v>0</v>
      </c>
      <c r="GQ1006" s="15">
        <v>0</v>
      </c>
      <c r="GR1006" s="15">
        <v>0</v>
      </c>
      <c r="GS1006" s="15">
        <v>0</v>
      </c>
      <c r="GT1006" s="15">
        <v>7</v>
      </c>
      <c r="GU1006" s="15">
        <v>17</v>
      </c>
      <c r="GV1006" s="15" t="b">
        <v>1</v>
      </c>
    </row>
    <row r="1007" spans="189:204" ht="12.75">
      <c r="GG1007" s="15">
        <v>21</v>
      </c>
      <c r="GH1007" s="15">
        <v>5</v>
      </c>
      <c r="GL1007" s="15">
        <v>2</v>
      </c>
      <c r="GM1007" s="15" t="s">
        <v>32</v>
      </c>
      <c r="GN1007" s="15">
        <v>0</v>
      </c>
      <c r="GO1007" s="15">
        <v>0</v>
      </c>
      <c r="GP1007" s="15">
        <v>0</v>
      </c>
      <c r="GQ1007" s="15">
        <v>0</v>
      </c>
      <c r="GR1007" s="15">
        <v>0</v>
      </c>
      <c r="GS1007" s="15">
        <v>0</v>
      </c>
      <c r="GT1007" s="15">
        <v>12</v>
      </c>
      <c r="GU1007" s="15">
        <v>17</v>
      </c>
      <c r="GV1007" s="15" t="b">
        <v>1</v>
      </c>
    </row>
    <row r="1008" spans="189:204" ht="12.75">
      <c r="GG1008" s="15">
        <v>22</v>
      </c>
      <c r="GH1008" s="15">
        <v>6</v>
      </c>
      <c r="GL1008" s="15">
        <v>2</v>
      </c>
      <c r="GM1008" s="15" t="s">
        <v>32</v>
      </c>
      <c r="GN1008" s="15">
        <v>0</v>
      </c>
      <c r="GO1008" s="15">
        <v>0</v>
      </c>
      <c r="GP1008" s="15">
        <v>0</v>
      </c>
      <c r="GQ1008" s="15">
        <v>0</v>
      </c>
      <c r="GR1008" s="15">
        <v>0</v>
      </c>
      <c r="GS1008" s="15">
        <v>0</v>
      </c>
      <c r="GT1008" s="15">
        <v>17</v>
      </c>
      <c r="GU1008" s="15">
        <v>17</v>
      </c>
      <c r="GV1008" s="15" t="b">
        <v>1</v>
      </c>
    </row>
    <row r="1009" spans="189:204" ht="12.75">
      <c r="GG1009" s="15">
        <v>0</v>
      </c>
      <c r="GH1009" s="15">
        <v>7</v>
      </c>
      <c r="GL1009" s="15">
        <v>8</v>
      </c>
      <c r="GM1009" s="15" t="s">
        <v>30</v>
      </c>
      <c r="GN1009" s="15">
        <v>2</v>
      </c>
      <c r="GO1009" s="15">
        <v>1</v>
      </c>
      <c r="GP1009" s="15">
        <v>2</v>
      </c>
      <c r="GQ1009" s="15">
        <v>0</v>
      </c>
      <c r="GR1009" s="15">
        <v>0</v>
      </c>
      <c r="GS1009" s="15">
        <v>0</v>
      </c>
      <c r="GT1009" s="15">
        <v>9</v>
      </c>
      <c r="GU1009" s="15">
        <v>9</v>
      </c>
      <c r="GV1009" s="15" t="b">
        <v>1</v>
      </c>
    </row>
    <row r="1010" spans="189:204" ht="12.75">
      <c r="GG1010" s="15">
        <v>0</v>
      </c>
      <c r="GH1010" s="15">
        <v>8</v>
      </c>
      <c r="GK1010" s="15">
        <v>0</v>
      </c>
      <c r="GL1010" s="15">
        <v>0</v>
      </c>
      <c r="GM1010" s="15" t="s">
        <v>31</v>
      </c>
      <c r="GN1010" s="15">
        <v>2</v>
      </c>
      <c r="GO1010" s="15">
        <v>7</v>
      </c>
      <c r="GP1010" s="15">
        <v>9</v>
      </c>
      <c r="GQ1010" s="15">
        <v>0</v>
      </c>
      <c r="GR1010" s="15">
        <v>0</v>
      </c>
      <c r="GS1010" s="15">
        <v>0</v>
      </c>
      <c r="GT1010" s="15">
        <v>19</v>
      </c>
      <c r="GU1010" s="15">
        <v>5</v>
      </c>
      <c r="GV1010" s="15" t="b">
        <v>1</v>
      </c>
    </row>
    <row r="1011" spans="189:204" ht="12.75">
      <c r="GG1011" s="15">
        <v>0</v>
      </c>
      <c r="GH1011" s="15">
        <v>9</v>
      </c>
      <c r="GL1011" s="15">
        <v>8</v>
      </c>
      <c r="GM1011" s="15" t="s">
        <v>30</v>
      </c>
      <c r="GN1011" s="15">
        <v>2</v>
      </c>
      <c r="GO1011" s="15">
        <v>10</v>
      </c>
      <c r="GP1011" s="15">
        <v>11</v>
      </c>
      <c r="GQ1011" s="15">
        <v>0</v>
      </c>
      <c r="GR1011" s="15">
        <v>0</v>
      </c>
      <c r="GS1011" s="15">
        <v>0</v>
      </c>
      <c r="GT1011" s="15">
        <v>29</v>
      </c>
      <c r="GU1011" s="15">
        <v>9</v>
      </c>
      <c r="GV1011" s="15" t="b">
        <v>1</v>
      </c>
    </row>
    <row r="1012" spans="189:204" ht="12.75">
      <c r="GG1012" s="15">
        <v>0</v>
      </c>
      <c r="GH1012" s="15">
        <v>10</v>
      </c>
      <c r="GK1012" s="15">
        <v>0</v>
      </c>
      <c r="GL1012" s="15">
        <v>9</v>
      </c>
      <c r="GM1012" s="15" t="s">
        <v>31</v>
      </c>
      <c r="GN1012" s="15">
        <v>2</v>
      </c>
      <c r="GO1012" s="15">
        <v>12</v>
      </c>
      <c r="GP1012" s="15">
        <v>13</v>
      </c>
      <c r="GQ1012" s="15">
        <v>0</v>
      </c>
      <c r="GR1012" s="15">
        <v>0</v>
      </c>
      <c r="GS1012" s="15">
        <v>0</v>
      </c>
      <c r="GT1012" s="15">
        <v>24</v>
      </c>
      <c r="GU1012" s="15">
        <v>13</v>
      </c>
      <c r="GV1012" s="15" t="b">
        <v>1</v>
      </c>
    </row>
    <row r="1013" spans="189:204" ht="12.75">
      <c r="GG1013" s="15">
        <v>0</v>
      </c>
      <c r="GH1013" s="15">
        <v>11</v>
      </c>
      <c r="GK1013" s="15">
        <v>0</v>
      </c>
      <c r="GL1013" s="15">
        <v>9</v>
      </c>
      <c r="GM1013" s="15" t="s">
        <v>31</v>
      </c>
      <c r="GN1013" s="15">
        <v>2</v>
      </c>
      <c r="GO1013" s="15">
        <v>14</v>
      </c>
      <c r="GP1013" s="15">
        <v>15</v>
      </c>
      <c r="GQ1013" s="15">
        <v>0</v>
      </c>
      <c r="GR1013" s="15">
        <v>0</v>
      </c>
      <c r="GS1013" s="15">
        <v>0</v>
      </c>
      <c r="GT1013" s="15">
        <v>34</v>
      </c>
      <c r="GU1013" s="15">
        <v>13</v>
      </c>
      <c r="GV1013" s="15" t="b">
        <v>1</v>
      </c>
    </row>
    <row r="1014" spans="189:204" ht="12.75">
      <c r="GG1014" s="15">
        <v>0</v>
      </c>
      <c r="GH1014" s="15">
        <v>12</v>
      </c>
      <c r="GL1014" s="15">
        <v>10</v>
      </c>
      <c r="GM1014" s="15" t="s">
        <v>32</v>
      </c>
      <c r="GN1014" s="15">
        <v>0</v>
      </c>
      <c r="GO1014" s="15">
        <v>0</v>
      </c>
      <c r="GP1014" s="15">
        <v>0</v>
      </c>
      <c r="GQ1014" s="15">
        <v>0</v>
      </c>
      <c r="GR1014" s="15">
        <v>0</v>
      </c>
      <c r="GS1014" s="15">
        <v>0</v>
      </c>
      <c r="GT1014" s="15">
        <v>22</v>
      </c>
      <c r="GU1014" s="15">
        <v>17</v>
      </c>
      <c r="GV1014" s="15" t="b">
        <v>1</v>
      </c>
    </row>
    <row r="1015" spans="189:204" ht="12.75">
      <c r="GG1015" s="15">
        <v>0</v>
      </c>
      <c r="GH1015" s="15">
        <v>13</v>
      </c>
      <c r="GL1015" s="15">
        <v>10</v>
      </c>
      <c r="GM1015" s="15" t="s">
        <v>32</v>
      </c>
      <c r="GN1015" s="15">
        <v>0</v>
      </c>
      <c r="GO1015" s="15">
        <v>0</v>
      </c>
      <c r="GP1015" s="15">
        <v>0</v>
      </c>
      <c r="GQ1015" s="15">
        <v>0</v>
      </c>
      <c r="GR1015" s="15">
        <v>0</v>
      </c>
      <c r="GS1015" s="15">
        <v>0</v>
      </c>
      <c r="GT1015" s="15">
        <v>27</v>
      </c>
      <c r="GU1015" s="15">
        <v>17</v>
      </c>
      <c r="GV1015" s="15" t="b">
        <v>1</v>
      </c>
    </row>
    <row r="1016" spans="189:204" ht="12.75">
      <c r="GG1016" s="15">
        <v>0</v>
      </c>
      <c r="GH1016" s="15">
        <v>14</v>
      </c>
      <c r="GL1016" s="15">
        <v>11</v>
      </c>
      <c r="GM1016" s="15" t="s">
        <v>32</v>
      </c>
      <c r="GN1016" s="15">
        <v>0</v>
      </c>
      <c r="GO1016" s="15">
        <v>0</v>
      </c>
      <c r="GP1016" s="15">
        <v>0</v>
      </c>
      <c r="GQ1016" s="15">
        <v>0</v>
      </c>
      <c r="GR1016" s="15">
        <v>0</v>
      </c>
      <c r="GS1016" s="15">
        <v>0</v>
      </c>
      <c r="GT1016" s="15">
        <v>32</v>
      </c>
      <c r="GU1016" s="15">
        <v>17</v>
      </c>
      <c r="GV1016" s="15" t="b">
        <v>1</v>
      </c>
    </row>
    <row r="1017" spans="189:204" ht="12.75">
      <c r="GG1017" s="15">
        <v>0</v>
      </c>
      <c r="GH1017" s="15">
        <v>15</v>
      </c>
      <c r="GL1017" s="15">
        <v>11</v>
      </c>
      <c r="GM1017" s="15" t="s">
        <v>32</v>
      </c>
      <c r="GN1017" s="15">
        <v>0</v>
      </c>
      <c r="GO1017" s="15">
        <v>0</v>
      </c>
      <c r="GP1017" s="15">
        <v>0</v>
      </c>
      <c r="GQ1017" s="15">
        <v>0</v>
      </c>
      <c r="GR1017" s="15">
        <v>0</v>
      </c>
      <c r="GS1017" s="15">
        <v>0</v>
      </c>
      <c r="GT1017" s="15">
        <v>37</v>
      </c>
      <c r="GU1017" s="15">
        <v>17</v>
      </c>
      <c r="GV1017" s="15" t="b">
        <v>1</v>
      </c>
    </row>
    <row r="1018" spans="189:204" ht="12.75">
      <c r="GG1018" s="15">
        <v>0</v>
      </c>
      <c r="GH1018" s="15">
        <v>16</v>
      </c>
      <c r="GK1018" s="15">
        <v>0</v>
      </c>
      <c r="GL1018" s="15">
        <v>0</v>
      </c>
      <c r="GM1018" s="15" t="s">
        <v>30</v>
      </c>
      <c r="GN1018" s="15">
        <v>2</v>
      </c>
      <c r="GO1018" s="15">
        <v>17</v>
      </c>
      <c r="GP1018" s="15">
        <v>18</v>
      </c>
      <c r="GQ1018" s="15">
        <v>0</v>
      </c>
      <c r="GR1018" s="15">
        <v>0</v>
      </c>
      <c r="GS1018" s="15">
        <v>0</v>
      </c>
      <c r="GT1018" s="15">
        <v>49</v>
      </c>
      <c r="GU1018" s="15">
        <v>5</v>
      </c>
      <c r="GV1018" s="15" t="b">
        <v>1</v>
      </c>
    </row>
    <row r="1019" spans="189:204" ht="12.75">
      <c r="GG1019" s="15">
        <v>0</v>
      </c>
      <c r="GH1019" s="15">
        <v>17</v>
      </c>
      <c r="GK1019" s="15">
        <v>0</v>
      </c>
      <c r="GL1019" s="15">
        <v>16</v>
      </c>
      <c r="GM1019" s="15" t="s">
        <v>31</v>
      </c>
      <c r="GN1019" s="15">
        <v>2</v>
      </c>
      <c r="GO1019" s="15">
        <v>19</v>
      </c>
      <c r="GP1019" s="15">
        <v>20</v>
      </c>
      <c r="GQ1019" s="15">
        <v>0</v>
      </c>
      <c r="GR1019" s="15">
        <v>0</v>
      </c>
      <c r="GS1019" s="15">
        <v>0</v>
      </c>
      <c r="GT1019" s="15">
        <v>44</v>
      </c>
      <c r="GU1019" s="15">
        <v>9</v>
      </c>
      <c r="GV1019" s="15" t="b">
        <v>1</v>
      </c>
    </row>
    <row r="1020" spans="189:204" ht="12.75">
      <c r="GG1020" s="15">
        <v>0</v>
      </c>
      <c r="GH1020" s="15">
        <v>18</v>
      </c>
      <c r="GK1020" s="15">
        <v>0</v>
      </c>
      <c r="GL1020" s="15">
        <v>16</v>
      </c>
      <c r="GM1020" s="15" t="s">
        <v>31</v>
      </c>
      <c r="GN1020" s="15">
        <v>2</v>
      </c>
      <c r="GO1020" s="15">
        <v>21</v>
      </c>
      <c r="GP1020" s="15">
        <v>22</v>
      </c>
      <c r="GQ1020" s="15">
        <v>0</v>
      </c>
      <c r="GR1020" s="15">
        <v>0</v>
      </c>
      <c r="GS1020" s="15">
        <v>0</v>
      </c>
      <c r="GT1020" s="15">
        <v>54</v>
      </c>
      <c r="GU1020" s="15">
        <v>9</v>
      </c>
      <c r="GV1020" s="15" t="b">
        <v>1</v>
      </c>
    </row>
    <row r="1021" spans="189:204" ht="12.75">
      <c r="GG1021" s="15">
        <v>0</v>
      </c>
      <c r="GH1021" s="15">
        <v>19</v>
      </c>
      <c r="GL1021" s="15">
        <v>17</v>
      </c>
      <c r="GM1021" s="15" t="s">
        <v>32</v>
      </c>
      <c r="GN1021" s="15">
        <v>0</v>
      </c>
      <c r="GO1021" s="15">
        <v>0</v>
      </c>
      <c r="GP1021" s="15">
        <v>0</v>
      </c>
      <c r="GQ1021" s="15">
        <v>0</v>
      </c>
      <c r="GR1021" s="15">
        <v>0</v>
      </c>
      <c r="GS1021" s="15">
        <v>0</v>
      </c>
      <c r="GT1021" s="15">
        <v>42</v>
      </c>
      <c r="GU1021" s="15">
        <v>13</v>
      </c>
      <c r="GV1021" s="15" t="b">
        <v>1</v>
      </c>
    </row>
    <row r="1022" spans="189:204" ht="12.75">
      <c r="GG1022" s="15">
        <v>0</v>
      </c>
      <c r="GH1022" s="15">
        <v>20</v>
      </c>
      <c r="GL1022" s="15">
        <v>17</v>
      </c>
      <c r="GM1022" s="15" t="s">
        <v>32</v>
      </c>
      <c r="GN1022" s="15">
        <v>0</v>
      </c>
      <c r="GO1022" s="15">
        <v>0</v>
      </c>
      <c r="GP1022" s="15">
        <v>0</v>
      </c>
      <c r="GQ1022" s="15">
        <v>0</v>
      </c>
      <c r="GR1022" s="15">
        <v>0</v>
      </c>
      <c r="GS1022" s="15">
        <v>0</v>
      </c>
      <c r="GT1022" s="15">
        <v>47</v>
      </c>
      <c r="GU1022" s="15">
        <v>13</v>
      </c>
      <c r="GV1022" s="15" t="b">
        <v>1</v>
      </c>
    </row>
    <row r="1023" spans="190:204" ht="12.75">
      <c r="GH1023" s="15">
        <v>21</v>
      </c>
      <c r="GL1023" s="15">
        <v>18</v>
      </c>
      <c r="GM1023" s="15" t="s">
        <v>32</v>
      </c>
      <c r="GN1023" s="15">
        <v>0</v>
      </c>
      <c r="GO1023" s="15">
        <v>0</v>
      </c>
      <c r="GP1023" s="15">
        <v>0</v>
      </c>
      <c r="GQ1023" s="15">
        <v>0</v>
      </c>
      <c r="GR1023" s="15">
        <v>0</v>
      </c>
      <c r="GS1023" s="15">
        <v>0</v>
      </c>
      <c r="GT1023" s="15">
        <v>52</v>
      </c>
      <c r="GU1023" s="15">
        <v>13</v>
      </c>
      <c r="GV1023" s="15" t="b">
        <v>1</v>
      </c>
    </row>
    <row r="1024" spans="190:204" ht="12.75">
      <c r="GH1024" s="15">
        <v>22</v>
      </c>
      <c r="GL1024" s="15">
        <v>18</v>
      </c>
      <c r="GM1024" s="15" t="s">
        <v>32</v>
      </c>
      <c r="GN1024" s="15">
        <v>0</v>
      </c>
      <c r="GO1024" s="15">
        <v>0</v>
      </c>
      <c r="GP1024" s="15">
        <v>0</v>
      </c>
      <c r="GQ1024" s="15">
        <v>0</v>
      </c>
      <c r="GR1024" s="15">
        <v>0</v>
      </c>
      <c r="GS1024" s="15">
        <v>0</v>
      </c>
      <c r="GT1024" s="15">
        <v>57</v>
      </c>
      <c r="GU1024" s="15">
        <v>13</v>
      </c>
      <c r="GV1024" s="15" t="b">
        <v>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Jonathan Eckstein</cp:lastModifiedBy>
  <dcterms:created xsi:type="dcterms:W3CDTF">2007-12-12T08:49:30Z</dcterms:created>
  <dcterms:modified xsi:type="dcterms:W3CDTF">2010-12-08T08:02:26Z</dcterms:modified>
  <cp:category/>
  <cp:version/>
  <cp:contentType/>
  <cp:contentStatus/>
</cp:coreProperties>
</file>