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Values" sheetId="1" r:id="rId1"/>
    <sheet name="Formulas" sheetId="2" r:id="rId2"/>
    <sheet name="Simulation Output 2" sheetId="3" r:id="rId3"/>
  </sheets>
  <externalReferences>
    <externalReference r:id="rId6"/>
    <externalReference r:id="rId7"/>
  </externalReferences>
  <definedNames>
    <definedName name="_xlnm.Print_Area" localSheetId="2">'Simulation Output 2'!$A$1:$J$86</definedName>
  </definedNames>
  <calcPr fullCalcOnLoad="1"/>
</workbook>
</file>

<file path=xl/sharedStrings.xml><?xml version="1.0" encoding="utf-8"?>
<sst xmlns="http://schemas.openxmlformats.org/spreadsheetml/2006/main" count="115" uniqueCount="43">
  <si>
    <t>Total</t>
  </si>
  <si>
    <t>Demand</t>
  </si>
  <si>
    <t>Overbooking</t>
  </si>
  <si>
    <t>Tickets Sold</t>
  </si>
  <si>
    <t>Passengers Seated</t>
  </si>
  <si>
    <t>Passengers Arrived</t>
  </si>
  <si>
    <t>Ticket Price</t>
  </si>
  <si>
    <t>Penalty</t>
  </si>
  <si>
    <t>Seats</t>
  </si>
  <si>
    <t>Passengers Not Seated</t>
  </si>
  <si>
    <t>Revenue from tickets</t>
  </si>
  <si>
    <t>Penalty for Overbooking</t>
  </si>
  <si>
    <t>Expected Demand</t>
  </si>
  <si>
    <t>Probability of Coming</t>
  </si>
  <si>
    <t>Overbooking Model</t>
  </si>
  <si>
    <t>Profit</t>
  </si>
  <si>
    <t>Overbooking Limit</t>
  </si>
  <si>
    <t>First Class</t>
  </si>
  <si>
    <t>Economy</t>
  </si>
  <si>
    <t>YASAI Simulation Output</t>
  </si>
  <si>
    <t>Workbook</t>
  </si>
  <si>
    <t>overbook.xls</t>
  </si>
  <si>
    <t>Sheet</t>
  </si>
  <si>
    <t>Values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</si>
  <si>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</si>
  <si>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</si>
  <si>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</si>
  <si>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</si>
  <si>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</si>
  <si>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</si>
  <si>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</si>
  <si>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</si>
  <si>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</si>
  <si>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</si>
  <si>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</si>
  <si>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Economy Passengers Not Seated</t>
  </si>
  <si>
    <t>First Class Overbooking</t>
  </si>
  <si>
    <t>First Class Passengers Not Seated</t>
  </si>
  <si>
    <t>Economy Overbooking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</si>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</sst>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/>
    </xf>
    <xf numFmtId="42" fontId="1" fillId="2" borderId="1" xfId="0" applyNumberFormat="1" applyFont="1" applyFill="1" applyBorder="1" applyAlignment="1">
      <alignment/>
    </xf>
    <xf numFmtId="42" fontId="1" fillId="3" borderId="2" xfId="0" applyNumberFormat="1" applyFont="1" applyFill="1" applyBorder="1" applyAlignment="1">
      <alignment/>
    </xf>
    <xf numFmtId="42" fontId="1" fillId="3" borderId="3" xfId="0" applyNumberFormat="1" applyFont="1" applyFill="1" applyBorder="1" applyAlignment="1">
      <alignment/>
    </xf>
    <xf numFmtId="42" fontId="1" fillId="3" borderId="4" xfId="0" applyNumberFormat="1" applyFont="1" applyFill="1" applyBorder="1" applyAlignment="1">
      <alignment/>
    </xf>
    <xf numFmtId="42" fontId="1" fillId="3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42" fontId="1" fillId="0" borderId="4" xfId="0" applyNumberFormat="1" applyFont="1" applyFill="1" applyBorder="1" applyAlignment="1">
      <alignment/>
    </xf>
    <xf numFmtId="42" fontId="1" fillId="0" borderId="5" xfId="0" applyNumberFormat="1" applyFont="1" applyFill="1" applyBorder="1" applyAlignment="1">
      <alignment/>
    </xf>
    <xf numFmtId="42" fontId="1" fillId="0" borderId="6" xfId="0" applyNumberFormat="1" applyFont="1" applyFill="1" applyBorder="1" applyAlignment="1">
      <alignment/>
    </xf>
    <xf numFmtId="42" fontId="1" fillId="0" borderId="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1" fillId="4" borderId="12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164" fontId="0" fillId="7" borderId="14" xfId="0" applyNumberFormat="1" applyFill="1" applyBorder="1" applyAlignment="1">
      <alignment/>
    </xf>
    <xf numFmtId="164" fontId="0" fillId="7" borderId="15" xfId="0" applyNumberFormat="1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24</xdr:row>
      <xdr:rowOff>0</xdr:rowOff>
    </xdr:from>
    <xdr:to>
      <xdr:col>10</xdr:col>
      <xdr:colOff>152400</xdr:colOff>
      <xdr:row>29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800850" y="3924300"/>
          <a:ext cx="29051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best profit is obtained by overbooking by 15 seats in economy and 5 in first class (scenario 10), which results in an average of 1.48 economy passengers and .46 first class passengers being turned away daily.</a:t>
          </a:r>
        </a:p>
      </xdr:txBody>
    </xdr:sp>
    <xdr:clientData/>
  </xdr:twoCellAnchor>
  <xdr:twoCellAnchor>
    <xdr:from>
      <xdr:col>2</xdr:col>
      <xdr:colOff>1495425</xdr:colOff>
      <xdr:row>21</xdr:row>
      <xdr:rowOff>76200</xdr:rowOff>
    </xdr:from>
    <xdr:to>
      <xdr:col>5</xdr:col>
      <xdr:colOff>619125</xdr:colOff>
      <xdr:row>25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4886325" y="3505200"/>
          <a:ext cx="19050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66675</xdr:rowOff>
    </xdr:from>
    <xdr:to>
      <xdr:col>6</xdr:col>
      <xdr:colOff>0</xdr:colOff>
      <xdr:row>40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6200775" y="4800600"/>
          <a:ext cx="60960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76200</xdr:rowOff>
    </xdr:from>
    <xdr:to>
      <xdr:col>6</xdr:col>
      <xdr:colOff>552450</xdr:colOff>
      <xdr:row>58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6219825" y="4810125"/>
          <a:ext cx="114300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69</xdr:row>
      <xdr:rowOff>57150</xdr:rowOff>
    </xdr:from>
    <xdr:to>
      <xdr:col>9</xdr:col>
      <xdr:colOff>552450</xdr:colOff>
      <xdr:row>73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124700" y="11468100"/>
          <a:ext cx="22955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With no first-class overbooking, it is still best to overbook economy by 15 seats (scenario 4)</a:t>
          </a:r>
        </a:p>
      </xdr:txBody>
    </xdr:sp>
    <xdr:clientData/>
  </xdr:twoCellAnchor>
  <xdr:twoCellAnchor>
    <xdr:from>
      <xdr:col>5</xdr:col>
      <xdr:colOff>57150</xdr:colOff>
      <xdr:row>29</xdr:row>
      <xdr:rowOff>66675</xdr:rowOff>
    </xdr:from>
    <xdr:to>
      <xdr:col>7</xdr:col>
      <xdr:colOff>285750</xdr:colOff>
      <xdr:row>76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6229350" y="4800600"/>
          <a:ext cx="1552575" cy="789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71</xdr:row>
      <xdr:rowOff>76200</xdr:rowOff>
    </xdr:from>
    <xdr:to>
      <xdr:col>6</xdr:col>
      <xdr:colOff>266700</xdr:colOff>
      <xdr:row>71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6229350" y="11820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161925</xdr:rowOff>
    </xdr:from>
    <xdr:to>
      <xdr:col>8</xdr:col>
      <xdr:colOff>400050</xdr:colOff>
      <xdr:row>69</xdr:row>
      <xdr:rowOff>66675</xdr:rowOff>
    </xdr:to>
    <xdr:sp>
      <xdr:nvSpPr>
        <xdr:cNvPr id="8" name="Line 8"/>
        <xdr:cNvSpPr>
          <a:spLocks/>
        </xdr:cNvSpPr>
      </xdr:nvSpPr>
      <xdr:spPr>
        <a:xfrm flipH="1" flipV="1">
          <a:off x="4914900" y="2600325"/>
          <a:ext cx="3667125" cy="887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eckstein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poisson"/>
      <definedName name="parameter"/>
      <definedName name="simout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7.8515625" style="2" customWidth="1"/>
    <col min="2" max="2" width="13.28125" style="2" customWidth="1"/>
    <col min="3" max="3" width="14.421875" style="2" customWidth="1"/>
    <col min="4" max="4" width="3.28125" style="2" customWidth="1"/>
    <col min="5" max="5" width="21.28125" style="2" bestFit="1" customWidth="1"/>
    <col min="6" max="6" width="4.140625" style="2" customWidth="1"/>
    <col min="7" max="7" width="17.00390625" style="2" customWidth="1"/>
    <col min="8" max="16384" width="9.140625" style="2" customWidth="1"/>
  </cols>
  <sheetData>
    <row r="1" ht="15.75">
      <c r="A1" s="2" t="s">
        <v>14</v>
      </c>
    </row>
    <row r="2" spans="2:5" s="1" customFormat="1" ht="16.5" thickBot="1">
      <c r="B2" s="1" t="s">
        <v>17</v>
      </c>
      <c r="C2" s="1" t="s">
        <v>18</v>
      </c>
      <c r="D2" s="3"/>
      <c r="E2" s="1" t="s">
        <v>16</v>
      </c>
    </row>
    <row r="3" spans="1:5" ht="15.75">
      <c r="A3" s="2" t="s">
        <v>6</v>
      </c>
      <c r="B3" s="6">
        <v>600</v>
      </c>
      <c r="C3" s="7">
        <v>300</v>
      </c>
      <c r="E3" s="36">
        <v>0</v>
      </c>
    </row>
    <row r="4" spans="1:5" ht="15.75">
      <c r="A4" s="2" t="s">
        <v>7</v>
      </c>
      <c r="B4" s="8">
        <v>500</v>
      </c>
      <c r="C4" s="9">
        <v>200</v>
      </c>
      <c r="E4" s="22">
        <v>5</v>
      </c>
    </row>
    <row r="5" spans="1:5" ht="15.75">
      <c r="A5" s="2" t="s">
        <v>8</v>
      </c>
      <c r="B5" s="14">
        <v>50</v>
      </c>
      <c r="C5" s="15">
        <v>190</v>
      </c>
      <c r="E5" s="22">
        <v>10</v>
      </c>
    </row>
    <row r="6" spans="1:5" ht="15.75">
      <c r="A6" s="2" t="s">
        <v>12</v>
      </c>
      <c r="B6" s="14">
        <v>50</v>
      </c>
      <c r="C6" s="15">
        <v>200</v>
      </c>
      <c r="E6" s="22">
        <v>15</v>
      </c>
    </row>
    <row r="7" spans="1:5" ht="15.75">
      <c r="A7" s="2" t="s">
        <v>13</v>
      </c>
      <c r="B7" s="10">
        <v>0.93</v>
      </c>
      <c r="C7" s="11">
        <v>0.96</v>
      </c>
      <c r="E7" s="22">
        <v>20</v>
      </c>
    </row>
    <row r="8" spans="2:6" ht="16.5" thickBot="1">
      <c r="B8"/>
      <c r="C8"/>
      <c r="E8" s="12">
        <v>25</v>
      </c>
      <c r="F8"/>
    </row>
    <row r="9" spans="1:3" ht="15.75">
      <c r="A9" s="2" t="s">
        <v>2</v>
      </c>
      <c r="B9" s="13">
        <f>[2]!parameter(E3:E5,6,B2&amp;" "&amp;$A9)</f>
        <v>5</v>
      </c>
      <c r="C9" s="16">
        <f>[2]!parameter(E3:E8,1,C2&amp;" "&amp;$A9)</f>
        <v>25</v>
      </c>
    </row>
    <row r="10" spans="2:3" ht="15.75">
      <c r="B10"/>
      <c r="C10"/>
    </row>
    <row r="11" spans="1:3" ht="15.75">
      <c r="A11" s="2" t="s">
        <v>1</v>
      </c>
      <c r="B11" s="17">
        <f>[2]!genpoisson(B6)</f>
        <v>53</v>
      </c>
      <c r="C11" s="18">
        <f>[2]!genpoisson(C6)</f>
        <v>186</v>
      </c>
    </row>
    <row r="12" spans="1:3" ht="15.75">
      <c r="A12" s="2" t="s">
        <v>3</v>
      </c>
      <c r="B12" s="19">
        <f>MIN(B11,B5+B9)</f>
        <v>53</v>
      </c>
      <c r="C12" s="20">
        <f>MIN(C11,C5+C9)</f>
        <v>186</v>
      </c>
    </row>
    <row r="13" spans="1:3" ht="15.75">
      <c r="A13" s="2" t="s">
        <v>5</v>
      </c>
      <c r="B13" s="17">
        <f>[2]!genBinomial(B12,B7)</f>
        <v>51</v>
      </c>
      <c r="C13" s="18">
        <f>[2]!genBinomial(C12,C7)</f>
        <v>179</v>
      </c>
    </row>
    <row r="14" spans="1:3" ht="15.75">
      <c r="A14" s="2" t="s">
        <v>4</v>
      </c>
      <c r="B14" s="19">
        <f>MIN(B5,B13)</f>
        <v>50</v>
      </c>
      <c r="C14" s="20">
        <f>MIN(B5+C5-B14,C13)</f>
        <v>179</v>
      </c>
    </row>
    <row r="15" spans="1:3" ht="15.75">
      <c r="A15" s="2" t="s">
        <v>9</v>
      </c>
      <c r="B15" s="37">
        <f>[2]!simoutput(B13-B14,B2&amp;" "&amp;$A15)</f>
        <v>1</v>
      </c>
      <c r="C15" s="21">
        <f>[2]!simoutput(C13-C14,C2&amp;" "&amp;$A15)</f>
        <v>0</v>
      </c>
    </row>
    <row r="16" spans="1:4" ht="15.75">
      <c r="A16" s="2" t="s">
        <v>10</v>
      </c>
      <c r="B16" s="23">
        <f>B3*B14</f>
        <v>30000</v>
      </c>
      <c r="C16" s="24">
        <f>C3*C12</f>
        <v>55800</v>
      </c>
      <c r="D16" s="4"/>
    </row>
    <row r="17" spans="1:5" ht="15.75">
      <c r="A17" s="2" t="s">
        <v>11</v>
      </c>
      <c r="B17" s="23">
        <f>B15*B4</f>
        <v>500</v>
      </c>
      <c r="C17" s="24">
        <f>C15*(C3+C4)</f>
        <v>0</v>
      </c>
      <c r="D17" s="4"/>
      <c r="E17" s="4"/>
    </row>
    <row r="18" spans="1:5" ht="16.5" thickBot="1">
      <c r="A18" s="2" t="s">
        <v>15</v>
      </c>
      <c r="B18" s="25">
        <f>B16-B17</f>
        <v>29500</v>
      </c>
      <c r="C18" s="26">
        <f>C16-C17</f>
        <v>55800</v>
      </c>
      <c r="D18" s="4"/>
      <c r="E18" s="4" t="s">
        <v>0</v>
      </c>
    </row>
    <row r="19" ht="17.25" thickBot="1" thickTop="1">
      <c r="E19" s="5">
        <f>[2]!simoutput(B18+C18,"Profit")</f>
        <v>85300</v>
      </c>
    </row>
    <row r="20" ht="16.5" thickTop="1"/>
  </sheetData>
  <printOptions gridLines="1" headings="1" horizontalCentered="1" verticalCentered="1"/>
  <pageMargins left="0.75" right="0.75" top="1" bottom="1" header="0.5" footer="0.5"/>
  <pageSetup horizontalDpi="200" verticalDpi="200" orientation="landscape" scale="130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Formulas="1" workbookViewId="0" topLeftCell="A1">
      <selection activeCell="C10" sqref="C10"/>
    </sheetView>
  </sheetViews>
  <sheetFormatPr defaultColWidth="9.140625" defaultRowHeight="12.75"/>
  <cols>
    <col min="1" max="1" width="14.28125" style="2" bestFit="1" customWidth="1"/>
    <col min="2" max="3" width="20.421875" style="2" bestFit="1" customWidth="1"/>
    <col min="4" max="4" width="3.28125" style="2" customWidth="1"/>
    <col min="5" max="5" width="17.28125" style="2" bestFit="1" customWidth="1"/>
    <col min="6" max="6" width="4.140625" style="2" customWidth="1"/>
    <col min="7" max="7" width="17.00390625" style="2" customWidth="1"/>
    <col min="8" max="16384" width="9.140625" style="2" customWidth="1"/>
  </cols>
  <sheetData>
    <row r="1" ht="15.75">
      <c r="A1" s="2" t="s">
        <v>14</v>
      </c>
    </row>
    <row r="2" spans="2:5" s="1" customFormat="1" ht="16.5" thickBot="1">
      <c r="B2" s="1" t="s">
        <v>17</v>
      </c>
      <c r="C2" s="1" t="s">
        <v>18</v>
      </c>
      <c r="D2" s="3"/>
      <c r="E2" s="1" t="s">
        <v>16</v>
      </c>
    </row>
    <row r="3" spans="1:5" ht="15.75">
      <c r="A3" s="2" t="s">
        <v>6</v>
      </c>
      <c r="B3" s="6">
        <v>600</v>
      </c>
      <c r="C3" s="7">
        <v>300</v>
      </c>
      <c r="E3" s="36">
        <v>0</v>
      </c>
    </row>
    <row r="4" spans="1:5" ht="15.75">
      <c r="A4" s="2" t="s">
        <v>7</v>
      </c>
      <c r="B4" s="8">
        <v>500</v>
      </c>
      <c r="C4" s="9">
        <v>200</v>
      </c>
      <c r="E4" s="22">
        <v>5</v>
      </c>
    </row>
    <row r="5" spans="1:5" ht="15.75">
      <c r="A5" s="2" t="s">
        <v>8</v>
      </c>
      <c r="B5" s="14">
        <v>50</v>
      </c>
      <c r="C5" s="15">
        <v>190</v>
      </c>
      <c r="E5" s="22">
        <v>10</v>
      </c>
    </row>
    <row r="6" spans="1:5" ht="15.75">
      <c r="A6" s="2" t="s">
        <v>12</v>
      </c>
      <c r="B6" s="14">
        <v>50</v>
      </c>
      <c r="C6" s="15">
        <v>200</v>
      </c>
      <c r="E6" s="22">
        <v>15</v>
      </c>
    </row>
    <row r="7" spans="1:5" ht="15.75">
      <c r="A7" s="2" t="s">
        <v>13</v>
      </c>
      <c r="B7" s="10">
        <v>0.93</v>
      </c>
      <c r="C7" s="11">
        <v>0.96</v>
      </c>
      <c r="E7" s="22">
        <v>20</v>
      </c>
    </row>
    <row r="8" spans="2:6" ht="16.5" thickBot="1">
      <c r="B8"/>
      <c r="C8"/>
      <c r="E8" s="12">
        <v>25</v>
      </c>
      <c r="F8"/>
    </row>
    <row r="9" spans="1:3" ht="15.75">
      <c r="A9" s="2" t="s">
        <v>2</v>
      </c>
      <c r="B9" s="13">
        <f>[2]!parameter(E3:E5,6,B2&amp;" "&amp;$A9)</f>
        <v>5</v>
      </c>
      <c r="C9" s="16">
        <f>[2]!parameter(E3:E8,1,C2&amp;" "&amp;$A9)</f>
        <v>25</v>
      </c>
    </row>
    <row r="10" spans="2:3" ht="15.75">
      <c r="B10"/>
      <c r="C10"/>
    </row>
    <row r="11" spans="1:3" ht="15.75">
      <c r="A11" s="2" t="s">
        <v>1</v>
      </c>
      <c r="B11" s="17">
        <f>[2]!genpoisson(B6)</f>
        <v>54</v>
      </c>
      <c r="C11" s="18">
        <f>[2]!genpoisson(C6)</f>
        <v>193</v>
      </c>
    </row>
    <row r="12" spans="1:3" ht="15.75">
      <c r="A12" s="2" t="s">
        <v>3</v>
      </c>
      <c r="B12" s="19">
        <f>MIN(B11,B5+B9)</f>
        <v>54</v>
      </c>
      <c r="C12" s="20">
        <f>MIN(C11,C5+C9)</f>
        <v>193</v>
      </c>
    </row>
    <row r="13" spans="1:3" ht="15.75">
      <c r="A13" s="2" t="s">
        <v>5</v>
      </c>
      <c r="B13" s="17">
        <f>[2]!genBinomial(B12,B7)</f>
        <v>50</v>
      </c>
      <c r="C13" s="18">
        <f>[2]!genBinomial(C12,C7)</f>
        <v>188</v>
      </c>
    </row>
    <row r="14" spans="1:3" ht="15.75">
      <c r="A14" s="2" t="s">
        <v>4</v>
      </c>
      <c r="B14" s="19">
        <f>MIN(B5,B13)</f>
        <v>50</v>
      </c>
      <c r="C14" s="20">
        <f>MIN(B5+C5-B14,C13)</f>
        <v>188</v>
      </c>
    </row>
    <row r="15" spans="1:3" ht="15.75">
      <c r="A15" s="2" t="s">
        <v>9</v>
      </c>
      <c r="B15" s="37">
        <f>[2]!simoutput(B13-B14,B2&amp;" "&amp;$A15)</f>
        <v>0</v>
      </c>
      <c r="C15" s="21">
        <f>[2]!simoutput(C13-C14,C2&amp;" "&amp;$A15)</f>
        <v>0</v>
      </c>
    </row>
    <row r="16" spans="1:4" ht="15.75">
      <c r="A16" s="2" t="s">
        <v>10</v>
      </c>
      <c r="B16" s="23">
        <f>B3*B14</f>
        <v>30000</v>
      </c>
      <c r="C16" s="24">
        <f>C3*C12</f>
        <v>57900</v>
      </c>
      <c r="D16" s="4"/>
    </row>
    <row r="17" spans="1:5" ht="15.75">
      <c r="A17" s="2" t="s">
        <v>11</v>
      </c>
      <c r="B17" s="23">
        <f>B15*B4</f>
        <v>0</v>
      </c>
      <c r="C17" s="24">
        <f>C15*(C3+C4)</f>
        <v>0</v>
      </c>
      <c r="D17" s="4"/>
      <c r="E17" s="4"/>
    </row>
    <row r="18" spans="1:5" ht="16.5" thickBot="1">
      <c r="A18" s="2" t="s">
        <v>15</v>
      </c>
      <c r="B18" s="25">
        <f>B16-B17</f>
        <v>30000</v>
      </c>
      <c r="C18" s="26">
        <f>C16-C17</f>
        <v>57900</v>
      </c>
      <c r="D18" s="4"/>
      <c r="E18" s="4" t="s">
        <v>0</v>
      </c>
    </row>
    <row r="19" ht="17.25" thickBot="1" thickTop="1">
      <c r="E19" s="5">
        <f>[2]!simoutput(B18+C18,"Profit")</f>
        <v>87900</v>
      </c>
    </row>
    <row r="20" ht="16.5" thickTop="1"/>
  </sheetData>
  <printOptions gridLines="1" headings="1" horizontalCentered="1" verticalCentered="1"/>
  <pageMargins left="0.75" right="0.75" top="1" bottom="1" header="0.5" footer="0.5"/>
  <pageSetup fitToHeight="1" fitToWidth="1" horizontalDpi="200" verticalDpi="200" orientation="landscape" scale="78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6"/>
  <sheetViews>
    <sheetView workbookViewId="0" topLeftCell="A1">
      <selection activeCell="A1" sqref="A1:J86"/>
    </sheetView>
  </sheetViews>
  <sheetFormatPr defaultColWidth="9.140625" defaultRowHeight="12.75"/>
  <cols>
    <col min="1" max="1" width="31.00390625" style="0" bestFit="1" customWidth="1"/>
    <col min="2" max="2" width="19.8515625" style="0" bestFit="1" customWidth="1"/>
    <col min="3" max="3" width="22.57421875" style="0" bestFit="1" customWidth="1"/>
    <col min="4" max="6" width="9.57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38" t="s">
        <v>19</v>
      </c>
      <c r="B1" s="39"/>
    </row>
    <row r="3" spans="1:4" ht="12.75">
      <c r="A3" s="27" t="s">
        <v>20</v>
      </c>
      <c r="B3" s="28" t="s">
        <v>21</v>
      </c>
      <c r="C3" s="27" t="s">
        <v>39</v>
      </c>
      <c r="D3">
        <v>1.1</v>
      </c>
    </row>
    <row r="4" spans="1:4" ht="12.75">
      <c r="A4" s="27" t="s">
        <v>22</v>
      </c>
      <c r="B4" s="28" t="s">
        <v>23</v>
      </c>
      <c r="C4" s="27" t="s">
        <v>40</v>
      </c>
      <c r="D4" t="s">
        <v>41</v>
      </c>
    </row>
    <row r="5" spans="1:4" ht="12.75">
      <c r="A5" s="27" t="s">
        <v>24</v>
      </c>
      <c r="B5" s="29">
        <v>37623</v>
      </c>
      <c r="C5" s="27" t="s">
        <v>42</v>
      </c>
      <c r="D5">
        <v>1</v>
      </c>
    </row>
    <row r="6" spans="1:2" ht="12.75">
      <c r="A6" s="27" t="s">
        <v>25</v>
      </c>
      <c r="B6" s="30">
        <v>0.5587268518518519</v>
      </c>
    </row>
    <row r="7" spans="1:2" ht="12.75">
      <c r="A7" s="27" t="s">
        <v>26</v>
      </c>
      <c r="B7" s="31">
        <v>0.001365740740740741</v>
      </c>
    </row>
    <row r="8" spans="1:2" ht="12.75">
      <c r="A8" s="27" t="s">
        <v>27</v>
      </c>
      <c r="B8" s="28">
        <v>18</v>
      </c>
    </row>
    <row r="9" spans="1:2" ht="12.75">
      <c r="A9" s="27" t="s">
        <v>28</v>
      </c>
      <c r="B9" s="28">
        <v>1000</v>
      </c>
    </row>
    <row r="11" ht="12.75">
      <c r="B11" s="32" t="s">
        <v>29</v>
      </c>
    </row>
    <row r="12" spans="1:3" ht="12.75">
      <c r="A12" s="32" t="s">
        <v>30</v>
      </c>
      <c r="B12" s="33" t="s">
        <v>38</v>
      </c>
      <c r="C12" s="33" t="s">
        <v>36</v>
      </c>
    </row>
    <row r="13" spans="1:3" ht="12.75">
      <c r="A13" s="33">
        <v>1</v>
      </c>
      <c r="B13">
        <v>0</v>
      </c>
      <c r="C13">
        <v>0</v>
      </c>
    </row>
    <row r="14" spans="1:3" ht="12.75">
      <c r="A14" s="33">
        <v>2</v>
      </c>
      <c r="B14">
        <v>5</v>
      </c>
      <c r="C14">
        <v>0</v>
      </c>
    </row>
    <row r="15" spans="1:3" ht="13.5" thickBot="1">
      <c r="A15" s="33">
        <v>3</v>
      </c>
      <c r="B15">
        <v>10</v>
      </c>
      <c r="C15">
        <v>0</v>
      </c>
    </row>
    <row r="16" spans="1:3" ht="13.5" thickBot="1">
      <c r="A16" s="50">
        <v>4</v>
      </c>
      <c r="B16" s="47">
        <v>15</v>
      </c>
      <c r="C16" s="51">
        <v>0</v>
      </c>
    </row>
    <row r="17" spans="1:3" ht="12.75">
      <c r="A17" s="33">
        <v>5</v>
      </c>
      <c r="B17">
        <v>20</v>
      </c>
      <c r="C17">
        <v>0</v>
      </c>
    </row>
    <row r="18" spans="1:3" ht="12.75">
      <c r="A18" s="33">
        <v>6</v>
      </c>
      <c r="B18">
        <v>25</v>
      </c>
      <c r="C18">
        <v>0</v>
      </c>
    </row>
    <row r="19" spans="1:3" ht="12.75">
      <c r="A19" s="33">
        <v>7</v>
      </c>
      <c r="B19">
        <v>0</v>
      </c>
      <c r="C19">
        <v>5</v>
      </c>
    </row>
    <row r="20" spans="1:3" ht="12.75">
      <c r="A20" s="33">
        <v>8</v>
      </c>
      <c r="B20">
        <v>5</v>
      </c>
      <c r="C20">
        <v>5</v>
      </c>
    </row>
    <row r="21" spans="1:3" ht="13.5" thickBot="1">
      <c r="A21" s="33">
        <v>9</v>
      </c>
      <c r="B21">
        <v>10</v>
      </c>
      <c r="C21">
        <v>5</v>
      </c>
    </row>
    <row r="22" spans="1:3" ht="13.5" thickBot="1">
      <c r="A22" s="44">
        <v>10</v>
      </c>
      <c r="B22" s="41">
        <v>15</v>
      </c>
      <c r="C22" s="45">
        <v>5</v>
      </c>
    </row>
    <row r="23" spans="1:3" ht="12.75">
      <c r="A23" s="33">
        <v>11</v>
      </c>
      <c r="B23">
        <v>20</v>
      </c>
      <c r="C23">
        <v>5</v>
      </c>
    </row>
    <row r="24" spans="1:3" ht="12.75">
      <c r="A24" s="33">
        <v>12</v>
      </c>
      <c r="B24">
        <v>25</v>
      </c>
      <c r="C24">
        <v>5</v>
      </c>
    </row>
    <row r="25" spans="1:3" ht="12.75">
      <c r="A25" s="33">
        <v>13</v>
      </c>
      <c r="B25">
        <v>0</v>
      </c>
      <c r="C25">
        <v>10</v>
      </c>
    </row>
    <row r="26" spans="1:3" ht="12.75">
      <c r="A26" s="33">
        <v>14</v>
      </c>
      <c r="B26">
        <v>5</v>
      </c>
      <c r="C26">
        <v>10</v>
      </c>
    </row>
    <row r="27" spans="1:3" ht="12.75">
      <c r="A27" s="33">
        <v>15</v>
      </c>
      <c r="B27">
        <v>10</v>
      </c>
      <c r="C27">
        <v>10</v>
      </c>
    </row>
    <row r="28" spans="1:3" ht="12.75">
      <c r="A28" s="33">
        <v>16</v>
      </c>
      <c r="B28">
        <v>15</v>
      </c>
      <c r="C28">
        <v>10</v>
      </c>
    </row>
    <row r="29" spans="1:3" ht="12.75">
      <c r="A29" s="33">
        <v>17</v>
      </c>
      <c r="B29">
        <v>20</v>
      </c>
      <c r="C29">
        <v>10</v>
      </c>
    </row>
    <row r="30" spans="1:3" ht="12.75">
      <c r="A30" s="33">
        <v>18</v>
      </c>
      <c r="B30">
        <v>25</v>
      </c>
      <c r="C30">
        <v>10</v>
      </c>
    </row>
    <row r="32" spans="1:26" ht="25.5">
      <c r="A32" s="32" t="s">
        <v>31</v>
      </c>
      <c r="B32" s="32" t="s">
        <v>30</v>
      </c>
      <c r="C32" s="32" t="s">
        <v>32</v>
      </c>
      <c r="D32" s="32" t="s">
        <v>33</v>
      </c>
      <c r="E32" s="34" t="s">
        <v>34</v>
      </c>
      <c r="F32" s="32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2"/>
    </row>
    <row r="33" spans="1:26" ht="12.75">
      <c r="A33" t="s">
        <v>35</v>
      </c>
      <c r="B33">
        <v>1</v>
      </c>
      <c r="C33">
        <v>1000</v>
      </c>
      <c r="D33" s="35">
        <v>0</v>
      </c>
      <c r="E33" s="35">
        <v>0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>
      <c r="A34" t="s">
        <v>35</v>
      </c>
      <c r="B34">
        <v>2</v>
      </c>
      <c r="C34">
        <v>1000</v>
      </c>
      <c r="D34" s="35">
        <v>0.005</v>
      </c>
      <c r="E34" s="35">
        <v>0.08355825501996784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>
      <c r="A35" t="s">
        <v>35</v>
      </c>
      <c r="B35">
        <v>3</v>
      </c>
      <c r="C35">
        <v>1000</v>
      </c>
      <c r="D35" s="35">
        <v>0.176</v>
      </c>
      <c r="E35" s="35">
        <v>0.7318193489923313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>
      <c r="A36" t="s">
        <v>35</v>
      </c>
      <c r="B36">
        <v>4</v>
      </c>
      <c r="C36">
        <v>1000</v>
      </c>
      <c r="D36" s="35">
        <v>0.945</v>
      </c>
      <c r="E36" s="35">
        <v>1.9944806223558436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>
      <c r="A37" t="s">
        <v>35</v>
      </c>
      <c r="B37">
        <v>5</v>
      </c>
      <c r="C37">
        <v>1000</v>
      </c>
      <c r="D37" s="35">
        <v>2.129</v>
      </c>
      <c r="E37" s="35">
        <v>3.4995150529188477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>
      <c r="A38" t="s">
        <v>35</v>
      </c>
      <c r="B38">
        <v>6</v>
      </c>
      <c r="C38">
        <v>1000</v>
      </c>
      <c r="D38" s="35">
        <v>2.981</v>
      </c>
      <c r="E38" s="35">
        <v>4.821813858797215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t="s">
        <v>35</v>
      </c>
      <c r="B39">
        <v>7</v>
      </c>
      <c r="C39">
        <v>1000</v>
      </c>
      <c r="D39" s="35">
        <v>0</v>
      </c>
      <c r="E39" s="35">
        <v>0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>
      <c r="A40" t="s">
        <v>35</v>
      </c>
      <c r="B40">
        <v>8</v>
      </c>
      <c r="C40">
        <v>1000</v>
      </c>
      <c r="D40" s="35">
        <v>0.033</v>
      </c>
      <c r="E40" s="35">
        <v>0.26072778712476924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3.5" thickBot="1">
      <c r="A41" t="s">
        <v>35</v>
      </c>
      <c r="B41">
        <v>9</v>
      </c>
      <c r="C41">
        <v>1000</v>
      </c>
      <c r="D41" s="35">
        <v>0.48</v>
      </c>
      <c r="E41" s="35">
        <v>1.2974140754914305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3.5" thickBot="1">
      <c r="A42" s="40" t="s">
        <v>35</v>
      </c>
      <c r="B42" s="41">
        <v>10</v>
      </c>
      <c r="C42" s="41">
        <v>1000</v>
      </c>
      <c r="D42" s="42">
        <v>1.479</v>
      </c>
      <c r="E42" s="43">
        <v>2.6856603976995626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t="s">
        <v>35</v>
      </c>
      <c r="B43">
        <v>11</v>
      </c>
      <c r="C43">
        <v>1000</v>
      </c>
      <c r="D43" s="35">
        <v>2.594</v>
      </c>
      <c r="E43" s="35">
        <v>4.0992643203345605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>
      <c r="A44" t="s">
        <v>35</v>
      </c>
      <c r="B44">
        <v>12</v>
      </c>
      <c r="C44">
        <v>1000</v>
      </c>
      <c r="D44" s="35">
        <v>3.484</v>
      </c>
      <c r="E44" s="35">
        <v>5.385791562133718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t="s">
        <v>35</v>
      </c>
      <c r="B45">
        <v>13</v>
      </c>
      <c r="C45">
        <v>1000</v>
      </c>
      <c r="D45" s="35">
        <v>0</v>
      </c>
      <c r="E45" s="35">
        <v>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>
      <c r="A46" t="s">
        <v>35</v>
      </c>
      <c r="B46">
        <v>14</v>
      </c>
      <c r="C46">
        <v>1000</v>
      </c>
      <c r="D46" s="35">
        <v>0.044</v>
      </c>
      <c r="E46" s="35">
        <v>0.30025681366815665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t="s">
        <v>35</v>
      </c>
      <c r="B47">
        <v>15</v>
      </c>
      <c r="C47">
        <v>1000</v>
      </c>
      <c r="D47" s="35">
        <v>0.491</v>
      </c>
      <c r="E47" s="35">
        <v>1.2718240981112665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>
      <c r="A48" t="s">
        <v>35</v>
      </c>
      <c r="B48">
        <v>16</v>
      </c>
      <c r="C48">
        <v>1000</v>
      </c>
      <c r="D48" s="35">
        <v>1.477</v>
      </c>
      <c r="E48" s="35">
        <v>2.678552901408827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>
      <c r="A49" t="s">
        <v>35</v>
      </c>
      <c r="B49">
        <v>17</v>
      </c>
      <c r="C49">
        <v>1000</v>
      </c>
      <c r="D49" s="35">
        <v>2.524</v>
      </c>
      <c r="E49" s="35">
        <v>3.9924132255270575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t="s">
        <v>35</v>
      </c>
      <c r="B50">
        <v>18</v>
      </c>
      <c r="C50">
        <v>1000</v>
      </c>
      <c r="D50" s="35">
        <v>3.378</v>
      </c>
      <c r="E50" s="35">
        <v>5.281383247692692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>
      <c r="A51" t="s">
        <v>37</v>
      </c>
      <c r="B51">
        <v>1</v>
      </c>
      <c r="C51">
        <v>1000</v>
      </c>
      <c r="D51" s="35">
        <v>0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>
      <c r="A52" t="s">
        <v>37</v>
      </c>
      <c r="B52">
        <v>2</v>
      </c>
      <c r="C52">
        <v>1000</v>
      </c>
      <c r="D52" s="35">
        <v>0</v>
      </c>
      <c r="E52" s="35">
        <v>0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>
      <c r="A53" t="s">
        <v>37</v>
      </c>
      <c r="B53">
        <v>3</v>
      </c>
      <c r="C53">
        <v>1000</v>
      </c>
      <c r="D53" s="35">
        <v>0</v>
      </c>
      <c r="E53" s="35">
        <v>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>
      <c r="A54" t="s">
        <v>37</v>
      </c>
      <c r="B54">
        <v>4</v>
      </c>
      <c r="C54">
        <v>1000</v>
      </c>
      <c r="D54" s="35">
        <v>0</v>
      </c>
      <c r="E54" s="35">
        <v>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>
      <c r="A55" t="s">
        <v>37</v>
      </c>
      <c r="B55">
        <v>5</v>
      </c>
      <c r="C55">
        <v>1000</v>
      </c>
      <c r="D55" s="35">
        <v>0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t="s">
        <v>37</v>
      </c>
      <c r="B56">
        <v>6</v>
      </c>
      <c r="C56">
        <v>1000</v>
      </c>
      <c r="D56" s="35">
        <v>0</v>
      </c>
      <c r="E56" s="35">
        <v>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>
      <c r="A57" t="s">
        <v>37</v>
      </c>
      <c r="B57">
        <v>7</v>
      </c>
      <c r="C57">
        <v>1000</v>
      </c>
      <c r="D57" s="35">
        <v>0.452</v>
      </c>
      <c r="E57" s="35">
        <v>0.9993471342304908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>
      <c r="A58" t="s">
        <v>37</v>
      </c>
      <c r="B58">
        <v>8</v>
      </c>
      <c r="C58">
        <v>1000</v>
      </c>
      <c r="D58" s="35">
        <v>0.456</v>
      </c>
      <c r="E58" s="35">
        <v>0.974172989264747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3.5" thickBot="1">
      <c r="A59" t="s">
        <v>37</v>
      </c>
      <c r="B59">
        <v>9</v>
      </c>
      <c r="C59">
        <v>1000</v>
      </c>
      <c r="D59" s="35">
        <v>0.43</v>
      </c>
      <c r="E59" s="35">
        <v>0.9695566203373788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3.5" thickBot="1">
      <c r="A60" s="40" t="s">
        <v>37</v>
      </c>
      <c r="B60" s="41">
        <v>10</v>
      </c>
      <c r="C60" s="41">
        <v>1000</v>
      </c>
      <c r="D60" s="42">
        <v>0.463</v>
      </c>
      <c r="E60" s="43">
        <v>1.0342633613836956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>
      <c r="A61" t="s">
        <v>37</v>
      </c>
      <c r="B61">
        <v>11</v>
      </c>
      <c r="C61">
        <v>1000</v>
      </c>
      <c r="D61" s="35">
        <v>0.48</v>
      </c>
      <c r="E61" s="35">
        <v>1.0481882935325593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>
      <c r="A62" t="s">
        <v>37</v>
      </c>
      <c r="B62">
        <v>12</v>
      </c>
      <c r="C62">
        <v>1000</v>
      </c>
      <c r="D62" s="35">
        <v>0.447</v>
      </c>
      <c r="E62" s="35">
        <v>1.0110456039235882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>
      <c r="A63" t="s">
        <v>37</v>
      </c>
      <c r="B63">
        <v>13</v>
      </c>
      <c r="C63">
        <v>1000</v>
      </c>
      <c r="D63" s="35">
        <v>1.062</v>
      </c>
      <c r="E63" s="35">
        <v>2.0910591881935168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>
      <c r="A64" t="s">
        <v>37</v>
      </c>
      <c r="B64">
        <v>14</v>
      </c>
      <c r="C64">
        <v>1000</v>
      </c>
      <c r="D64" s="35">
        <v>1.074</v>
      </c>
      <c r="E64" s="35">
        <v>2.0877937836105565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>
      <c r="A65" t="s">
        <v>37</v>
      </c>
      <c r="B65">
        <v>15</v>
      </c>
      <c r="C65">
        <v>1000</v>
      </c>
      <c r="D65" s="35">
        <v>1.08</v>
      </c>
      <c r="E65" s="35">
        <v>2.084693249844194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>
      <c r="A66" t="s">
        <v>37</v>
      </c>
      <c r="B66">
        <v>16</v>
      </c>
      <c r="C66">
        <v>1000</v>
      </c>
      <c r="D66" s="35">
        <v>1.095</v>
      </c>
      <c r="E66" s="35">
        <v>2.1360097231842223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>
      <c r="A67" t="s">
        <v>37</v>
      </c>
      <c r="B67">
        <v>17</v>
      </c>
      <c r="C67">
        <v>1000</v>
      </c>
      <c r="D67" s="35">
        <v>1.137</v>
      </c>
      <c r="E67" s="35">
        <v>2.169086428876437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>
      <c r="A68" t="s">
        <v>37</v>
      </c>
      <c r="B68">
        <v>18</v>
      </c>
      <c r="C68">
        <v>1000</v>
      </c>
      <c r="D68" s="35">
        <v>1.031</v>
      </c>
      <c r="E68" s="35">
        <v>2.044068789746866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t="s">
        <v>15</v>
      </c>
      <c r="B69">
        <v>1</v>
      </c>
      <c r="C69">
        <v>1000</v>
      </c>
      <c r="D69" s="35">
        <v>82715.1</v>
      </c>
      <c r="E69" s="35">
        <v>2931.053234430085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>
      <c r="A70" t="s">
        <v>15</v>
      </c>
      <c r="B70">
        <v>2</v>
      </c>
      <c r="C70">
        <v>1000</v>
      </c>
      <c r="D70" s="35">
        <v>83795.3</v>
      </c>
      <c r="E70" s="35">
        <v>3244.2862548337657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3.5" thickBot="1">
      <c r="A71" t="s">
        <v>15</v>
      </c>
      <c r="B71">
        <v>3</v>
      </c>
      <c r="C71">
        <v>1000</v>
      </c>
      <c r="D71" s="35">
        <v>84492.5</v>
      </c>
      <c r="E71" s="35">
        <v>3360.1911604304055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3.5" thickBot="1">
      <c r="A72" s="46" t="s">
        <v>15</v>
      </c>
      <c r="B72" s="47">
        <v>4</v>
      </c>
      <c r="C72" s="47">
        <v>1000</v>
      </c>
      <c r="D72" s="48">
        <v>84775.8</v>
      </c>
      <c r="E72" s="49">
        <v>3447.726958617979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>
      <c r="A73" t="s">
        <v>15</v>
      </c>
      <c r="B73">
        <v>5</v>
      </c>
      <c r="C73">
        <v>1000</v>
      </c>
      <c r="D73" s="35">
        <v>84661.7</v>
      </c>
      <c r="E73" s="35">
        <v>3319.114283906119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>
      <c r="A74" t="s">
        <v>15</v>
      </c>
      <c r="B74">
        <v>6</v>
      </c>
      <c r="C74">
        <v>1000</v>
      </c>
      <c r="D74" s="35">
        <v>84627.8</v>
      </c>
      <c r="E74" s="35">
        <v>3152.8411897156457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>
      <c r="A75" t="s">
        <v>15</v>
      </c>
      <c r="B75">
        <v>7</v>
      </c>
      <c r="C75">
        <v>1000</v>
      </c>
      <c r="D75" s="35">
        <v>83362.4</v>
      </c>
      <c r="E75" s="35">
        <v>3085.0873575968644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>
      <c r="A76" t="s">
        <v>15</v>
      </c>
      <c r="B76">
        <v>8</v>
      </c>
      <c r="C76">
        <v>1000</v>
      </c>
      <c r="D76" s="35">
        <v>84428.1</v>
      </c>
      <c r="E76" s="35">
        <v>3389.121794290748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3.5" thickBot="1">
      <c r="A77" t="s">
        <v>15</v>
      </c>
      <c r="B77">
        <v>9</v>
      </c>
      <c r="C77">
        <v>1000</v>
      </c>
      <c r="D77" s="35">
        <v>84946.9</v>
      </c>
      <c r="E77" s="35">
        <v>3552.104705359604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3.5" thickBot="1">
      <c r="A78" s="40" t="s">
        <v>15</v>
      </c>
      <c r="B78" s="41">
        <v>10</v>
      </c>
      <c r="C78" s="41">
        <v>1000</v>
      </c>
      <c r="D78" s="42">
        <v>85024.9</v>
      </c>
      <c r="E78" s="43">
        <v>3428.5485172205067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>
      <c r="A79" t="s">
        <v>15</v>
      </c>
      <c r="B79">
        <v>11</v>
      </c>
      <c r="C79">
        <v>1000</v>
      </c>
      <c r="D79" s="35">
        <v>84948.2</v>
      </c>
      <c r="E79" s="35">
        <v>3258.93808432094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>
      <c r="A80" t="s">
        <v>15</v>
      </c>
      <c r="B80">
        <v>12</v>
      </c>
      <c r="C80">
        <v>1000</v>
      </c>
      <c r="D80" s="35">
        <v>84851.8</v>
      </c>
      <c r="E80" s="35">
        <v>3160.146085750354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>
      <c r="A81" t="s">
        <v>15</v>
      </c>
      <c r="B81">
        <v>13</v>
      </c>
      <c r="C81">
        <v>1000</v>
      </c>
      <c r="D81" s="35">
        <v>83102.4</v>
      </c>
      <c r="E81" s="35">
        <v>3015.813218581245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>
      <c r="A82" t="s">
        <v>15</v>
      </c>
      <c r="B82">
        <v>14</v>
      </c>
      <c r="C82">
        <v>1000</v>
      </c>
      <c r="D82" s="35">
        <v>84089.6</v>
      </c>
      <c r="E82" s="35">
        <v>3340.6424130295254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>
      <c r="A83" t="s">
        <v>15</v>
      </c>
      <c r="B83">
        <v>15</v>
      </c>
      <c r="C83">
        <v>1000</v>
      </c>
      <c r="D83" s="35">
        <v>84618.8</v>
      </c>
      <c r="E83" s="35">
        <v>3430.6874203541447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>
      <c r="A84" t="s">
        <v>15</v>
      </c>
      <c r="B84">
        <v>16</v>
      </c>
      <c r="C84">
        <v>1000</v>
      </c>
      <c r="D84" s="35">
        <v>84715.9</v>
      </c>
      <c r="E84" s="35">
        <v>3339.318529017296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>
      <c r="A85" t="s">
        <v>15</v>
      </c>
      <c r="B85">
        <v>17</v>
      </c>
      <c r="C85">
        <v>1000</v>
      </c>
      <c r="D85" s="35">
        <v>84644.5</v>
      </c>
      <c r="E85" s="35">
        <v>3240.2637329481468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>
      <c r="A86" t="s">
        <v>15</v>
      </c>
      <c r="B86">
        <v>18</v>
      </c>
      <c r="C86">
        <v>1000</v>
      </c>
      <c r="D86" s="35">
        <v>84564.2</v>
      </c>
      <c r="E86" s="35">
        <v>3120.2298303481098</v>
      </c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Ruszczynski</dc:creator>
  <cp:keywords/>
  <dc:description/>
  <cp:lastModifiedBy>Jonathan Eckstein</cp:lastModifiedBy>
  <cp:lastPrinted>2003-01-02T21:39:36Z</cp:lastPrinted>
  <dcterms:created xsi:type="dcterms:W3CDTF">1997-11-25T21:41:53Z</dcterms:created>
  <dcterms:modified xsi:type="dcterms:W3CDTF">2003-01-02T21:41:34Z</dcterms:modified>
  <cp:category/>
  <cp:version/>
  <cp:contentType/>
  <cp:contentStatus/>
</cp:coreProperties>
</file>